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Event Budget Templates\"/>
    </mc:Choice>
  </mc:AlternateContent>
  <xr:revisionPtr revIDLastSave="0" documentId="13_ncr:1_{AD3FE738-3975-4765-BC9D-764956625C77}" xr6:coauthVersionLast="47" xr6:coauthVersionMax="47" xr10:uidLastSave="{00000000-0000-0000-0000-000000000000}"/>
  <bookViews>
    <workbookView xWindow="-120" yWindow="-120" windowWidth="29040" windowHeight="15990" xr2:uid="{0FFF97D7-BD53-40DF-B38B-D5AA4E008E52}"/>
  </bookViews>
  <sheets>
    <sheet name="Event Budget " sheetId="1" r:id="rId1"/>
    <sheet name="Budget Summary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8" i="1"/>
  <c r="C9" i="1"/>
  <c r="C10" i="1"/>
  <c r="C11" i="1"/>
  <c r="C12" i="1"/>
  <c r="C13" i="1"/>
  <c r="C14" i="1"/>
  <c r="C15" i="1"/>
  <c r="C17" i="1"/>
  <c r="D16" i="1"/>
  <c r="D15" i="1"/>
  <c r="D14" i="1"/>
  <c r="D13" i="1"/>
  <c r="D12" i="1"/>
  <c r="D11" i="1"/>
  <c r="D10" i="1"/>
  <c r="D9" i="1"/>
  <c r="D8" i="1"/>
  <c r="D4" i="2"/>
  <c r="D5" i="2"/>
  <c r="D6" i="2"/>
  <c r="D7" i="2"/>
  <c r="D8" i="2"/>
  <c r="D9" i="2"/>
  <c r="D10" i="2"/>
  <c r="D11" i="2"/>
  <c r="D12" i="2"/>
  <c r="D13" i="2"/>
  <c r="E12" i="2"/>
  <c r="E11" i="2"/>
  <c r="E10" i="2"/>
  <c r="E9" i="2"/>
  <c r="E8" i="2"/>
  <c r="E7" i="2"/>
  <c r="E6" i="2"/>
  <c r="E5" i="2"/>
  <c r="E4" i="2"/>
  <c r="E20" i="1"/>
  <c r="E26" i="1"/>
  <c r="E30" i="1"/>
  <c r="E34" i="1"/>
  <c r="E38" i="1"/>
  <c r="E43" i="1"/>
  <c r="E51" i="1"/>
  <c r="E57" i="1"/>
  <c r="E61" i="1"/>
  <c r="F4" i="1"/>
  <c r="D20" i="1"/>
  <c r="D26" i="1"/>
  <c r="D30" i="1"/>
  <c r="D34" i="1"/>
  <c r="D38" i="1"/>
  <c r="D43" i="1"/>
  <c r="D51" i="1"/>
  <c r="D57" i="1"/>
  <c r="D61" i="1"/>
  <c r="C4" i="1"/>
</calcChain>
</file>

<file path=xl/sharedStrings.xml><?xml version="1.0" encoding="utf-8"?>
<sst xmlns="http://schemas.openxmlformats.org/spreadsheetml/2006/main" count="85" uniqueCount="55">
  <si>
    <t>CATEGORY</t>
  </si>
  <si>
    <t>PROJECTED SUBTOTAL</t>
  </si>
  <si>
    <t>ACTUAL SUBTOTAL</t>
  </si>
  <si>
    <t>COMMENTS</t>
  </si>
  <si>
    <t>Venue</t>
  </si>
  <si>
    <t>SUBTOTALS</t>
  </si>
  <si>
    <t>Location Rental</t>
  </si>
  <si>
    <t>Event Staff</t>
  </si>
  <si>
    <t>Equipment Rental</t>
  </si>
  <si>
    <t>Additional Tables / Chairs</t>
  </si>
  <si>
    <t>AV</t>
  </si>
  <si>
    <t>Travel</t>
  </si>
  <si>
    <t>Flight / Driving</t>
  </si>
  <si>
    <t>Lodging</t>
  </si>
  <si>
    <t>Per Diem</t>
  </si>
  <si>
    <t>Public Relations</t>
  </si>
  <si>
    <t>Announcements</t>
  </si>
  <si>
    <t>Graphics</t>
  </si>
  <si>
    <t>Press Releases</t>
  </si>
  <si>
    <t>Décor</t>
  </si>
  <si>
    <t>Linens</t>
  </si>
  <si>
    <t>Lighting</t>
  </si>
  <si>
    <t>Additional Signage</t>
  </si>
  <si>
    <t>Event Programming</t>
  </si>
  <si>
    <t>Speakers</t>
  </si>
  <si>
    <t>Performers</t>
  </si>
  <si>
    <t>Video Production</t>
  </si>
  <si>
    <t>Presentation Graphics</t>
  </si>
  <si>
    <t>Social Media</t>
  </si>
  <si>
    <t>Twitter</t>
  </si>
  <si>
    <t>Facebook</t>
  </si>
  <si>
    <t>Pinterest</t>
  </si>
  <si>
    <t>Instagram</t>
  </si>
  <si>
    <t>Google+</t>
  </si>
  <si>
    <t>LinkedIn</t>
  </si>
  <si>
    <t>Snapchat</t>
  </si>
  <si>
    <t>Advertising</t>
  </si>
  <si>
    <t>Online</t>
  </si>
  <si>
    <t>Print</t>
  </si>
  <si>
    <t>Outdoor</t>
  </si>
  <si>
    <t>Radio</t>
  </si>
  <si>
    <t>Television</t>
  </si>
  <si>
    <t>Refreshments</t>
  </si>
  <si>
    <t>Drinks</t>
  </si>
  <si>
    <t>Food</t>
  </si>
  <si>
    <t>Catering Staff</t>
  </si>
  <si>
    <t>Other</t>
  </si>
  <si>
    <t>Gift Bags</t>
  </si>
  <si>
    <t>Notebooks</t>
  </si>
  <si>
    <t>Projected Subtotal to Date:</t>
  </si>
  <si>
    <t>Actual Subtotal to Date:</t>
  </si>
  <si>
    <t>Event Budget Template</t>
  </si>
  <si>
    <t>CAMPAIGN TYPE</t>
  </si>
  <si>
    <t>%</t>
  </si>
  <si>
    <t>Pens / Packet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</si>
</sst>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4" fillId="3" borderId="4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right" vertical="center" wrapText="1" indent="1"/>
    </xf>
    <xf numFmtId="0" fontId="3" fillId="2" borderId="5" xfId="0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44" fontId="2" fillId="0" borderId="0" xfId="0" applyNumberFormat="1" applyFont="1" applyAlignment="1">
      <alignment vertical="center"/>
    </xf>
    <xf numFmtId="44" fontId="2" fillId="0" borderId="0" xfId="1" applyFont="1" applyAlignment="1">
      <alignment horizontal="center" vertical="center"/>
    </xf>
    <xf numFmtId="0" fontId="5" fillId="0" borderId="6" xfId="0" applyFont="1" applyBorder="1" applyAlignment="1">
      <alignment horizontal="right" vertical="center" wrapText="1"/>
    </xf>
    <xf numFmtId="4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/>
    <xf numFmtId="0" fontId="8" fillId="0" borderId="0" xfId="0" applyFont="1"/>
    <xf numFmtId="0" fontId="8" fillId="0" borderId="1" xfId="0" applyFont="1" applyBorder="1" applyAlignment="1">
      <alignment horizontal="left" vertical="center" wrapText="1" indent="1"/>
    </xf>
    <xf numFmtId="164" fontId="8" fillId="0" borderId="1" xfId="1" applyNumberFormat="1" applyFont="1" applyFill="1" applyBorder="1" applyAlignment="1">
      <alignment horizontal="right" vertical="center" wrapText="1" indent="1"/>
    </xf>
    <xf numFmtId="9" fontId="8" fillId="0" borderId="1" xfId="2" applyFont="1" applyFill="1" applyBorder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 indent="1"/>
    </xf>
    <xf numFmtId="44" fontId="2" fillId="0" borderId="0" xfId="0" applyNumberFormat="1" applyFont="1" applyAlignment="1">
      <alignment horizontal="center" vertical="center"/>
    </xf>
    <xf numFmtId="164" fontId="7" fillId="2" borderId="7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44" fontId="8" fillId="0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 indent="1"/>
    </xf>
    <xf numFmtId="44" fontId="8" fillId="3" borderId="1" xfId="1" applyFont="1" applyFill="1" applyBorder="1" applyAlignment="1">
      <alignment horizontal="center" vertical="center" wrapText="1"/>
    </xf>
    <xf numFmtId="9" fontId="8" fillId="3" borderId="1" xfId="2" applyFont="1" applyFill="1" applyBorder="1"/>
    <xf numFmtId="0" fontId="6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 indent="1"/>
    </xf>
    <xf numFmtId="44" fontId="8" fillId="4" borderId="1" xfId="1" applyFont="1" applyFill="1" applyBorder="1" applyAlignment="1">
      <alignment horizontal="center" vertical="center" wrapText="1"/>
    </xf>
    <xf numFmtId="9" fontId="8" fillId="4" borderId="1" xfId="2" applyFont="1" applyFill="1" applyBorder="1"/>
    <xf numFmtId="44" fontId="4" fillId="4" borderId="1" xfId="1" applyFont="1" applyFill="1" applyBorder="1" applyAlignment="1">
      <alignment horizontal="center" vertical="center" wrapText="1"/>
    </xf>
    <xf numFmtId="0" fontId="8" fillId="4" borderId="0" xfId="0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'Event Budget '!$C$7</c:f>
              <c:strCache>
                <c:ptCount val="1"/>
                <c:pt idx="0">
                  <c:v>PROJECTED SUBTOTAL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cat>
            <c:strRef>
              <c:f>'Event Budget '!$B$8:$B$17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'Event Budget '!$C$8:$C$17</c:f>
              <c:numCache>
                <c:formatCode>_("$"* #,##0.00_);_("$"* \(#,##0.00\);_("$"* "-"??_);_(@_)</c:formatCode>
                <c:ptCount val="10"/>
                <c:pt idx="0">
                  <c:v>3050</c:v>
                </c:pt>
                <c:pt idx="1">
                  <c:v>1950</c:v>
                </c:pt>
                <c:pt idx="2">
                  <c:v>1250</c:v>
                </c:pt>
                <c:pt idx="3">
                  <c:v>1150</c:v>
                </c:pt>
                <c:pt idx="4">
                  <c:v>2500</c:v>
                </c:pt>
                <c:pt idx="5">
                  <c:v>950</c:v>
                </c:pt>
                <c:pt idx="6">
                  <c:v>1750</c:v>
                </c:pt>
                <c:pt idx="7">
                  <c:v>550</c:v>
                </c:pt>
                <c:pt idx="8">
                  <c:v>780</c:v>
                </c:pt>
                <c:pt idx="9" formatCode="&quot;$&quot;#,##0.00">
                  <c:v>13930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F-4616-B682-446B299B0900}"/>
            </c:ext>
          </c:extLst>
        </c:ser>
        <c:ser>
          <c:idx val="1"/>
          <c:order val="1"/>
          <c:tx>
            <c:strRef>
              <c:f>'Event Budget '!$D$7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'Event Budget '!$B$8:$B$17</c:f>
              <c:strCache>
                <c:ptCount val="9"/>
                <c:pt idx="0">
                  <c:v>Venue</c:v>
                </c:pt>
                <c:pt idx="1">
                  <c:v>Travel</c:v>
                </c:pt>
                <c:pt idx="2">
                  <c:v>Public Relations</c:v>
                </c:pt>
                <c:pt idx="3">
                  <c:v>Décor</c:v>
                </c:pt>
                <c:pt idx="4">
                  <c:v>Event Programming</c:v>
                </c:pt>
                <c:pt idx="5">
                  <c:v>Social Media</c:v>
                </c:pt>
                <c:pt idx="6">
                  <c:v>Advertising</c:v>
                </c:pt>
                <c:pt idx="7">
                  <c:v>Refreshments</c:v>
                </c:pt>
                <c:pt idx="8">
                  <c:v>Other</c:v>
                </c:pt>
              </c:strCache>
            </c:strRef>
          </c:cat>
          <c:val>
            <c:numRef>
              <c:f>'Event Budget '!$D$8:$D$17</c:f>
              <c:numCache>
                <c:formatCode>0%</c:formatCode>
                <c:ptCount val="10"/>
                <c:pt idx="0">
                  <c:v>0.21895190236898779</c:v>
                </c:pt>
                <c:pt idx="1">
                  <c:v>0.1399856424982053</c:v>
                </c:pt>
                <c:pt idx="2">
                  <c:v>8.9734386216798273E-2</c:v>
                </c:pt>
                <c:pt idx="3">
                  <c:v>8.255563531945441E-2</c:v>
                </c:pt>
                <c:pt idx="4">
                  <c:v>0.17946877243359655</c:v>
                </c:pt>
                <c:pt idx="5">
                  <c:v>6.8198133524766696E-2</c:v>
                </c:pt>
                <c:pt idx="6">
                  <c:v>0.12562814070351758</c:v>
                </c:pt>
                <c:pt idx="7">
                  <c:v>3.9483129935391242E-2</c:v>
                </c:pt>
                <c:pt idx="8">
                  <c:v>5.5994256999282122E-2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F-4616-B682-446B299B0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3399087"/>
        <c:axId val="1133395247"/>
      </c:barChart>
      <c:catAx>
        <c:axId val="11333990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395247"/>
        <c:crosses val="autoZero"/>
        <c:auto val="1"/>
        <c:lblAlgn val="ctr"/>
        <c:lblOffset val="100"/>
        <c:noMultiLvlLbl val="0"/>
      </c:catAx>
      <c:valAx>
        <c:axId val="1133395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3399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'Budget Summary'!$C$4</c:f>
              <c:strCache>
                <c:ptCount val="1"/>
                <c:pt idx="0">
                  <c:v>Venue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Summary'!$D$4:$E$4</c:f>
              <c:numCache>
                <c:formatCode>0%</c:formatCode>
                <c:ptCount val="2"/>
                <c:pt idx="0" formatCode="&quot;$&quot;#,##0.00">
                  <c:v>1500</c:v>
                </c:pt>
                <c:pt idx="1">
                  <c:v>0.22970903522205208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078-BB45-706926987092}"/>
            </c:ext>
          </c:extLst>
        </c:ser>
        <c:ser>
          <c:idx val="1"/>
          <c:order val="1"/>
          <c:tx>
            <c:strRef>
              <c:f>'Budget Summary'!$C$5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Summary'!$D$5:$E$5</c:f>
              <c:numCache>
                <c:formatCode>0%</c:formatCode>
                <c:ptCount val="2"/>
                <c:pt idx="0" formatCode="&quot;$&quot;#,##0.00">
                  <c:v>1600</c:v>
                </c:pt>
                <c:pt idx="1">
                  <c:v>0.24502297090352221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1-4078-BB45-706926987092}"/>
            </c:ext>
          </c:extLst>
        </c:ser>
        <c:ser>
          <c:idx val="2"/>
          <c:order val="2"/>
          <c:tx>
            <c:strRef>
              <c:f>'Budget Summary'!$C$6</c:f>
              <c:strCache>
                <c:ptCount val="1"/>
                <c:pt idx="0">
                  <c:v>Public Relations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Summary'!$D$6:$E$6</c:f>
              <c:numCache>
                <c:formatCode>0%</c:formatCode>
                <c:ptCount val="2"/>
                <c:pt idx="0" formatCode="&quot;$&quot;#,##0.00">
                  <c:v>400</c:v>
                </c:pt>
                <c:pt idx="1">
                  <c:v>6.1255742725880552E-2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1-4078-BB45-706926987092}"/>
            </c:ext>
          </c:extLst>
        </c:ser>
        <c:ser>
          <c:idx val="3"/>
          <c:order val="3"/>
          <c:tx>
            <c:strRef>
              <c:f>'Budget Summary'!$C$7</c:f>
              <c:strCache>
                <c:ptCount val="1"/>
                <c:pt idx="0">
                  <c:v>Décor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Summary'!$D$7:$E$7</c:f>
              <c:numCache>
                <c:formatCode>0%</c:formatCode>
                <c:ptCount val="2"/>
                <c:pt idx="0" formatCode="&quot;$&quot;#,##0.00">
                  <c:v>300</c:v>
                </c:pt>
                <c:pt idx="1">
                  <c:v>4.5941807044410414E-2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1-4078-BB45-706926987092}"/>
            </c:ext>
          </c:extLst>
        </c:ser>
        <c:ser>
          <c:idx val="4"/>
          <c:order val="4"/>
          <c:tx>
            <c:strRef>
              <c:f>'Budget Summary'!$C$8</c:f>
              <c:strCache>
                <c:ptCount val="1"/>
                <c:pt idx="0">
                  <c:v>Event Programming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Summary'!$D$8:$E$8</c:f>
              <c:numCache>
                <c:formatCode>0%</c:formatCode>
                <c:ptCount val="2"/>
                <c:pt idx="0" formatCode="&quot;$&quot;#,##0.00">
                  <c:v>1500</c:v>
                </c:pt>
                <c:pt idx="1">
                  <c:v>0.22970903522205208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D1-4078-BB45-706926987092}"/>
            </c:ext>
          </c:extLst>
        </c:ser>
        <c:ser>
          <c:idx val="5"/>
          <c:order val="5"/>
          <c:tx>
            <c:strRef>
              <c:f>'Budget Summary'!$C$9</c:f>
              <c:strCache>
                <c:ptCount val="1"/>
                <c:pt idx="0">
                  <c:v>Social Media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Summary'!$D$9:$E$9</c:f>
              <c:numCache>
                <c:formatCode>0%</c:formatCode>
                <c:ptCount val="2"/>
                <c:pt idx="0" formatCode="&quot;$&quot;#,##0.00">
                  <c:v>50</c:v>
                </c:pt>
                <c:pt idx="1">
                  <c:v>7.656967840735069E-3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D1-4078-BB45-706926987092}"/>
            </c:ext>
          </c:extLst>
        </c:ser>
        <c:ser>
          <c:idx val="6"/>
          <c:order val="6"/>
          <c:tx>
            <c:strRef>
              <c:f>'Budget Summary'!$C$10</c:f>
              <c:strCache>
                <c:ptCount val="1"/>
                <c:pt idx="0">
                  <c:v>Advertising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Summary'!$D$10:$E$10</c:f>
              <c:numCache>
                <c:formatCode>0%</c:formatCode>
                <c:ptCount val="2"/>
                <c:pt idx="0" formatCode="&quot;$&quot;#,##0.00">
                  <c:v>400</c:v>
                </c:pt>
                <c:pt idx="1">
                  <c:v>6.1255742725880552E-2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D1-4078-BB45-706926987092}"/>
            </c:ext>
          </c:extLst>
        </c:ser>
        <c:ser>
          <c:idx val="7"/>
          <c:order val="7"/>
          <c:tx>
            <c:strRef>
              <c:f>'Budget Summary'!$C$11</c:f>
              <c:strCache>
                <c:ptCount val="1"/>
                <c:pt idx="0">
                  <c:v>Refreshments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Summary'!$D$11:$E$11</c:f>
              <c:numCache>
                <c:formatCode>0%</c:formatCode>
                <c:ptCount val="2"/>
                <c:pt idx="0" formatCode="&quot;$&quot;#,##0.00">
                  <c:v>180</c:v>
                </c:pt>
                <c:pt idx="1">
                  <c:v>2.7565084226646247E-2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FD1-4078-BB45-706926987092}"/>
            </c:ext>
          </c:extLst>
        </c:ser>
        <c:ser>
          <c:idx val="8"/>
          <c:order val="8"/>
          <c:tx>
            <c:strRef>
              <c:f>'Budget Summary'!$C$12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Summary'!$D$12:$E$12</c:f>
              <c:numCache>
                <c:formatCode>0%</c:formatCode>
                <c:ptCount val="2"/>
                <c:pt idx="0" formatCode="&quot;$&quot;#,##0.00">
                  <c:v>600</c:v>
                </c:pt>
                <c:pt idx="1">
                  <c:v>9.1883614088820828E-2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D1-4078-BB45-706926987092}"/>
            </c:ext>
          </c:extLst>
        </c:ser>
        <c:ser>
          <c:idx val="9"/>
          <c:order val="9"/>
          <c:tx>
            <c:strRef>
              <c:f>'Budget Summary'!$C$13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'Budget Summary'!$D$3:$E$3</c:f>
              <c:strCache>
                <c:ptCount val="2"/>
                <c:pt idx="0">
                  <c:v>PROJECTED SUBTOTAL</c:v>
                </c:pt>
                <c:pt idx="1">
                  <c:v>%</c:v>
                </c:pt>
              </c:strCache>
            </c:strRef>
          </c:cat>
          <c:val>
            <c:numRef>
              <c:f>'Budget Summary'!$D$13:$E$13</c:f>
              <c:numCache>
                <c:formatCode>General</c:formatCode>
                <c:ptCount val="2"/>
                <c:pt idx="0" formatCode="&quot;$&quot;#,##0.00">
                  <c:v>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D1-4078-BB45-70692698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2429423"/>
        <c:axId val="1132429903"/>
        <c:axId val="0"/>
      </c:bar3DChart>
      <c:catAx>
        <c:axId val="1132429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429903"/>
        <c:crosses val="autoZero"/>
        <c:auto val="1"/>
        <c:lblAlgn val="ctr"/>
        <c:lblOffset val="100"/>
        <c:noMultiLvlLbl val="0"/>
      </c:catAx>
      <c:valAx>
        <c:axId val="1132429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2429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109537</xdr:colOff>
      <xdr:row>5</xdr:row>
      <xdr:rowOff>200025</xdr:rowOff>
    </xdr:from>
    <xdr:to>
      <xdr:col>5</xdr:col>
      <xdr:colOff>2324100</xdr:colOff>
      <xdr:row>16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3C459E-1C48-6565-A9C9-D15F5E55D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1885950</xdr:colOff>
      <xdr:row>0</xdr:row>
      <xdr:rowOff>47625</xdr:rowOff>
    </xdr:from>
    <xdr:to>
      <xdr:col>6</xdr:col>
      <xdr:colOff>17144</xdr:colOff>
      <xdr:row>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E54FF5-29CD-4ECE-8D91-62B5A9778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8175" y="47625"/>
          <a:ext cx="617219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15</xdr:row>
      <xdr:rowOff>95250</xdr:rowOff>
    </xdr:from>
    <xdr:to>
      <xdr:col>5</xdr:col>
      <xdr:colOff>104775</xdr:colOff>
      <xdr:row>29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22AFE65-06C3-A84E-AE32-C0A5FFBD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wnloads\IC-Event-Budget-Template.xlsx" TargetMode="External"/><Relationship Id="rId1" Type="http://schemas.openxmlformats.org/officeDocument/2006/relationships/externalLinkPath" Target="/Users/hp/Downloads/IC-Event-Budget-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t Budget"/>
      <sheetName val="Event Revenue"/>
      <sheetName val="Event Profit Summary"/>
      <sheetName val="Chart Data"/>
    </sheetNames>
    <sheetDataSet>
      <sheetData sheetId="0">
        <row r="6">
          <cell r="D6">
            <v>1500</v>
          </cell>
        </row>
        <row r="14">
          <cell r="D14">
            <v>1600</v>
          </cell>
        </row>
        <row r="19">
          <cell r="D19">
            <v>400</v>
          </cell>
        </row>
        <row r="24">
          <cell r="D24">
            <v>300</v>
          </cell>
        </row>
        <row r="29">
          <cell r="D29">
            <v>1500</v>
          </cell>
        </row>
        <row r="36">
          <cell r="D36">
            <v>50</v>
          </cell>
        </row>
        <row r="45">
          <cell r="D45">
            <v>400</v>
          </cell>
        </row>
        <row r="53">
          <cell r="D53">
            <v>180</v>
          </cell>
        </row>
        <row r="59">
          <cell r="D59">
            <v>600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22E4-8490-470A-A042-6E9900560FD7}">
  <dimension ref="B2:F64"/>
  <sheetViews>
    <sheetView showGridLines="0" showRowColHeaders="0" tabSelected="1" showRuler="0" view="pageLayout" zoomScaleNormal="100" workbookViewId="0">
      <selection activeCell="F4" sqref="F4"/>
    </sheetView>
  </sheetViews>
  <sheetFormatPr defaultRowHeight="15" x14ac:dyDescent="0.25"/>
  <cols>
    <col min="1" max="1" width="1.85546875" customWidth="1"/>
    <col min="2" max="2" width="27.85546875" style="1" customWidth="1"/>
    <col min="3" max="3" width="16.7109375" style="1" customWidth="1"/>
    <col min="4" max="5" width="21.28515625" style="11" customWidth="1"/>
    <col min="6" max="6" width="34.7109375" style="1" customWidth="1"/>
    <col min="7" max="7" width="9.140625" customWidth="1"/>
  </cols>
  <sheetData>
    <row r="2" spans="2:6" ht="32.25" customHeight="1" thickBot="1" x14ac:dyDescent="0.3">
      <c r="B2" s="35" t="s">
        <v>51</v>
      </c>
      <c r="C2" s="35"/>
      <c r="D2" s="35"/>
      <c r="E2" s="35"/>
      <c r="F2" s="35"/>
    </row>
    <row r="3" spans="2:6" ht="13.5" customHeight="1" x14ac:dyDescent="0.25"/>
    <row r="4" spans="2:6" ht="18" customHeight="1" x14ac:dyDescent="0.25">
      <c r="B4" s="13" t="s">
        <v>49</v>
      </c>
      <c r="C4" s="15">
        <f>D20+D26+D30+D34+D38+D43+D51+D57+D61</f>
        <v>14250</v>
      </c>
      <c r="E4" s="13" t="s">
        <v>50</v>
      </c>
      <c r="F4" s="14">
        <f>+E20+E26+E30+E34+E38+E43+E51+E57+E61</f>
        <v>11530</v>
      </c>
    </row>
    <row r="5" spans="2:6" ht="13.5" customHeight="1" thickBot="1" x14ac:dyDescent="0.3">
      <c r="B5" s="16"/>
      <c r="C5" s="17"/>
      <c r="D5" s="18"/>
      <c r="E5" s="18"/>
      <c r="F5" s="19"/>
    </row>
    <row r="6" spans="2:6" ht="18" customHeight="1" x14ac:dyDescent="0.25">
      <c r="B6" s="13"/>
      <c r="C6" s="28"/>
    </row>
    <row r="7" spans="2:6" ht="16.5" customHeight="1" x14ac:dyDescent="0.25">
      <c r="B7" s="24" t="s">
        <v>52</v>
      </c>
      <c r="C7" s="24" t="s">
        <v>1</v>
      </c>
      <c r="D7" s="24" t="s">
        <v>53</v>
      </c>
    </row>
    <row r="8" spans="2:6" ht="16.5" customHeight="1" x14ac:dyDescent="0.25">
      <c r="B8" s="21" t="s">
        <v>4</v>
      </c>
      <c r="C8" s="31">
        <f>D21+D22+D23+D24+D25</f>
        <v>3050</v>
      </c>
      <c r="D8" s="23">
        <f>C8/C17</f>
        <v>0.21895190236898779</v>
      </c>
    </row>
    <row r="9" spans="2:6" ht="16.5" customHeight="1" x14ac:dyDescent="0.25">
      <c r="B9" s="39" t="s">
        <v>11</v>
      </c>
      <c r="C9" s="40">
        <f>D27+D28+D29</f>
        <v>1950</v>
      </c>
      <c r="D9" s="41">
        <f>C9/C17</f>
        <v>0.1399856424982053</v>
      </c>
    </row>
    <row r="10" spans="2:6" ht="16.5" customHeight="1" x14ac:dyDescent="0.25">
      <c r="B10" s="7" t="s">
        <v>15</v>
      </c>
      <c r="C10" s="31">
        <f>D31+D32+D33</f>
        <v>1250</v>
      </c>
      <c r="D10" s="23">
        <f>C10/C17</f>
        <v>8.9734386216798273E-2</v>
      </c>
    </row>
    <row r="11" spans="2:6" ht="16.5" customHeight="1" x14ac:dyDescent="0.25">
      <c r="B11" s="32" t="s">
        <v>19</v>
      </c>
      <c r="C11" s="33">
        <f>D35+D36+D37</f>
        <v>1150</v>
      </c>
      <c r="D11" s="34">
        <f>C11/C17</f>
        <v>8.255563531945441E-2</v>
      </c>
    </row>
    <row r="12" spans="2:6" ht="16.5" customHeight="1" x14ac:dyDescent="0.25">
      <c r="B12" s="7" t="s">
        <v>23</v>
      </c>
      <c r="C12" s="31">
        <f>D39+D40+D41</f>
        <v>2500</v>
      </c>
      <c r="D12" s="23">
        <f>C12/C17</f>
        <v>0.17946877243359655</v>
      </c>
    </row>
    <row r="13" spans="2:6" ht="16.5" customHeight="1" x14ac:dyDescent="0.25">
      <c r="B13" s="39" t="s">
        <v>28</v>
      </c>
      <c r="C13" s="40">
        <f>D44+D45+D46+D47+D48+D49+D50</f>
        <v>950</v>
      </c>
      <c r="D13" s="41">
        <f>C13/C17</f>
        <v>6.8198133524766696E-2</v>
      </c>
    </row>
    <row r="14" spans="2:6" ht="16.5" customHeight="1" x14ac:dyDescent="0.25">
      <c r="B14" s="7" t="s">
        <v>36</v>
      </c>
      <c r="C14" s="31">
        <f>D52+D53+D54+D55+D56</f>
        <v>1750</v>
      </c>
      <c r="D14" s="23">
        <f>C14/C17</f>
        <v>0.12562814070351758</v>
      </c>
    </row>
    <row r="15" spans="2:6" ht="16.5" customHeight="1" x14ac:dyDescent="0.25">
      <c r="B15" s="32" t="s">
        <v>42</v>
      </c>
      <c r="C15" s="33">
        <f>D58+D59+D60</f>
        <v>550</v>
      </c>
      <c r="D15" s="34">
        <f>C15/C17</f>
        <v>3.9483129935391242E-2</v>
      </c>
    </row>
    <row r="16" spans="2:6" ht="16.5" customHeight="1" x14ac:dyDescent="0.25">
      <c r="B16" s="7" t="s">
        <v>46</v>
      </c>
      <c r="C16" s="31">
        <f>D62+D63+D6</f>
        <v>780</v>
      </c>
      <c r="D16" s="23">
        <f>C16/C17</f>
        <v>5.5994256999282122E-2</v>
      </c>
    </row>
    <row r="17" spans="2:6" ht="16.5" customHeight="1" x14ac:dyDescent="0.25">
      <c r="B17" s="20"/>
      <c r="C17" s="29">
        <f>C8+C9+C10+C11+C12+C13+C14+C15+C16</f>
        <v>13930</v>
      </c>
      <c r="D17" s="30"/>
    </row>
    <row r="18" spans="2:6" ht="18" customHeight="1" x14ac:dyDescent="0.25">
      <c r="B18" s="13"/>
      <c r="C18" s="28"/>
    </row>
    <row r="19" spans="2:6" s="2" customFormat="1" ht="22.5" customHeight="1" x14ac:dyDescent="0.25">
      <c r="B19" s="37" t="s">
        <v>0</v>
      </c>
      <c r="C19" s="38"/>
      <c r="D19" s="3" t="s">
        <v>1</v>
      </c>
      <c r="E19" s="3" t="s">
        <v>2</v>
      </c>
      <c r="F19" s="4" t="s">
        <v>3</v>
      </c>
    </row>
    <row r="20" spans="2:6" x14ac:dyDescent="0.25">
      <c r="B20" s="6" t="s">
        <v>4</v>
      </c>
      <c r="C20" s="9" t="s">
        <v>5</v>
      </c>
      <c r="D20" s="42">
        <f>SUM(D21:D25)</f>
        <v>3050</v>
      </c>
      <c r="E20" s="42">
        <f>SUM(E21:E25)</f>
        <v>2400</v>
      </c>
      <c r="F20" s="5"/>
    </row>
    <row r="21" spans="2:6" x14ac:dyDescent="0.25">
      <c r="B21" s="36" t="s">
        <v>6</v>
      </c>
      <c r="C21" s="36"/>
      <c r="D21" s="12">
        <v>1500</v>
      </c>
      <c r="E21" s="12">
        <v>1200</v>
      </c>
      <c r="F21" s="5"/>
    </row>
    <row r="22" spans="2:6" x14ac:dyDescent="0.25">
      <c r="B22" s="36" t="s">
        <v>7</v>
      </c>
      <c r="C22" s="36"/>
      <c r="D22" s="12">
        <v>400</v>
      </c>
      <c r="E22" s="12">
        <v>300</v>
      </c>
      <c r="F22" s="5"/>
    </row>
    <row r="23" spans="2:6" x14ac:dyDescent="0.25">
      <c r="B23" s="36" t="s">
        <v>8</v>
      </c>
      <c r="C23" s="36"/>
      <c r="D23" s="12">
        <v>600</v>
      </c>
      <c r="E23" s="12">
        <v>400</v>
      </c>
      <c r="F23" s="5"/>
    </row>
    <row r="24" spans="2:6" x14ac:dyDescent="0.25">
      <c r="B24" s="36" t="s">
        <v>9</v>
      </c>
      <c r="C24" s="36"/>
      <c r="D24" s="12">
        <v>250</v>
      </c>
      <c r="E24" s="12">
        <v>250</v>
      </c>
      <c r="F24" s="5"/>
    </row>
    <row r="25" spans="2:6" x14ac:dyDescent="0.25">
      <c r="B25" s="36" t="s">
        <v>10</v>
      </c>
      <c r="C25" s="36"/>
      <c r="D25" s="12">
        <v>300</v>
      </c>
      <c r="E25" s="12">
        <v>250</v>
      </c>
      <c r="F25" s="5"/>
    </row>
    <row r="26" spans="2:6" x14ac:dyDescent="0.25">
      <c r="B26" s="8" t="s">
        <v>11</v>
      </c>
      <c r="C26" s="10" t="s">
        <v>5</v>
      </c>
      <c r="D26" s="42">
        <f>SUM(D27:D29)</f>
        <v>1950</v>
      </c>
      <c r="E26" s="42">
        <f>SUM(E27:E29)</f>
        <v>2450</v>
      </c>
      <c r="F26" s="5"/>
    </row>
    <row r="27" spans="2:6" x14ac:dyDescent="0.25">
      <c r="B27" s="36" t="s">
        <v>12</v>
      </c>
      <c r="C27" s="36"/>
      <c r="D27" s="12">
        <v>1600</v>
      </c>
      <c r="E27" s="12">
        <v>1800</v>
      </c>
      <c r="F27" s="5"/>
    </row>
    <row r="28" spans="2:6" x14ac:dyDescent="0.25">
      <c r="B28" s="36" t="s">
        <v>13</v>
      </c>
      <c r="C28" s="36"/>
      <c r="D28" s="12">
        <v>150</v>
      </c>
      <c r="E28" s="12">
        <v>400</v>
      </c>
      <c r="F28" s="5"/>
    </row>
    <row r="29" spans="2:6" x14ac:dyDescent="0.25">
      <c r="B29" s="36" t="s">
        <v>14</v>
      </c>
      <c r="C29" s="36"/>
      <c r="D29" s="12">
        <v>200</v>
      </c>
      <c r="E29" s="12">
        <v>250</v>
      </c>
      <c r="F29" s="5"/>
    </row>
    <row r="30" spans="2:6" x14ac:dyDescent="0.25">
      <c r="B30" s="8" t="s">
        <v>15</v>
      </c>
      <c r="C30" s="10" t="s">
        <v>5</v>
      </c>
      <c r="D30" s="42">
        <f>SUM(D31:D33)</f>
        <v>1250</v>
      </c>
      <c r="E30" s="42">
        <f>SUM(E31:E33)</f>
        <v>950</v>
      </c>
      <c r="F30" s="5"/>
    </row>
    <row r="31" spans="2:6" x14ac:dyDescent="0.25">
      <c r="B31" s="36" t="s">
        <v>16</v>
      </c>
      <c r="C31" s="36"/>
      <c r="D31" s="12">
        <v>400</v>
      </c>
      <c r="E31" s="12">
        <v>300</v>
      </c>
      <c r="F31" s="5"/>
    </row>
    <row r="32" spans="2:6" x14ac:dyDescent="0.25">
      <c r="B32" s="36" t="s">
        <v>17</v>
      </c>
      <c r="C32" s="36"/>
      <c r="D32" s="12">
        <v>600</v>
      </c>
      <c r="E32" s="12">
        <v>400</v>
      </c>
      <c r="F32" s="5"/>
    </row>
    <row r="33" spans="2:6" x14ac:dyDescent="0.25">
      <c r="B33" s="36" t="s">
        <v>18</v>
      </c>
      <c r="C33" s="36"/>
      <c r="D33" s="12">
        <v>250</v>
      </c>
      <c r="E33" s="12">
        <v>250</v>
      </c>
      <c r="F33" s="5"/>
    </row>
    <row r="34" spans="2:6" x14ac:dyDescent="0.25">
      <c r="B34" s="8" t="s">
        <v>19</v>
      </c>
      <c r="C34" s="10" t="s">
        <v>5</v>
      </c>
      <c r="D34" s="42">
        <f>SUM(D35:D37)</f>
        <v>1150</v>
      </c>
      <c r="E34" s="42">
        <f>SUM(E35:E37)</f>
        <v>930</v>
      </c>
      <c r="F34" s="5"/>
    </row>
    <row r="35" spans="2:6" x14ac:dyDescent="0.25">
      <c r="B35" s="36" t="s">
        <v>20</v>
      </c>
      <c r="C35" s="36"/>
      <c r="D35" s="12">
        <v>300</v>
      </c>
      <c r="E35" s="12">
        <v>280</v>
      </c>
      <c r="F35" s="5"/>
    </row>
    <row r="36" spans="2:6" x14ac:dyDescent="0.25">
      <c r="B36" s="36" t="s">
        <v>21</v>
      </c>
      <c r="C36" s="36"/>
      <c r="D36" s="12">
        <v>600</v>
      </c>
      <c r="E36" s="12">
        <v>400</v>
      </c>
      <c r="F36" s="5"/>
    </row>
    <row r="37" spans="2:6" x14ac:dyDescent="0.25">
      <c r="B37" s="36" t="s">
        <v>22</v>
      </c>
      <c r="C37" s="36"/>
      <c r="D37" s="12">
        <v>250</v>
      </c>
      <c r="E37" s="12">
        <v>250</v>
      </c>
      <c r="F37" s="5"/>
    </row>
    <row r="38" spans="2:6" x14ac:dyDescent="0.25">
      <c r="B38" s="8" t="s">
        <v>23</v>
      </c>
      <c r="C38" s="10" t="s">
        <v>5</v>
      </c>
      <c r="D38" s="42">
        <f>SUM(D39:D42)</f>
        <v>2500</v>
      </c>
      <c r="E38" s="42">
        <f>SUM(E39:E42)</f>
        <v>2300</v>
      </c>
      <c r="F38" s="5"/>
    </row>
    <row r="39" spans="2:6" x14ac:dyDescent="0.25">
      <c r="B39" s="36" t="s">
        <v>24</v>
      </c>
      <c r="C39" s="36"/>
      <c r="D39" s="12">
        <v>1500</v>
      </c>
      <c r="E39" s="12">
        <v>1300</v>
      </c>
      <c r="F39" s="5"/>
    </row>
    <row r="40" spans="2:6" x14ac:dyDescent="0.25">
      <c r="B40" s="36" t="s">
        <v>25</v>
      </c>
      <c r="C40" s="36"/>
      <c r="D40" s="12">
        <v>500</v>
      </c>
      <c r="E40" s="12">
        <v>500</v>
      </c>
      <c r="F40" s="5"/>
    </row>
    <row r="41" spans="2:6" x14ac:dyDescent="0.25">
      <c r="B41" s="36" t="s">
        <v>26</v>
      </c>
      <c r="C41" s="36"/>
      <c r="D41" s="12">
        <v>500</v>
      </c>
      <c r="E41" s="12">
        <v>500</v>
      </c>
      <c r="F41" s="5"/>
    </row>
    <row r="42" spans="2:6" x14ac:dyDescent="0.25">
      <c r="B42" s="36" t="s">
        <v>27</v>
      </c>
      <c r="C42" s="36"/>
      <c r="D42" s="12"/>
      <c r="E42" s="12"/>
      <c r="F42" s="5"/>
    </row>
    <row r="43" spans="2:6" x14ac:dyDescent="0.25">
      <c r="B43" s="8" t="s">
        <v>28</v>
      </c>
      <c r="C43" s="10" t="s">
        <v>5</v>
      </c>
      <c r="D43" s="42">
        <f>SUM(D44:D50)</f>
        <v>950</v>
      </c>
      <c r="E43" s="42">
        <f>SUM(E44:E50)</f>
        <v>350</v>
      </c>
      <c r="F43" s="5"/>
    </row>
    <row r="44" spans="2:6" x14ac:dyDescent="0.25">
      <c r="B44" s="36" t="s">
        <v>29</v>
      </c>
      <c r="C44" s="36"/>
      <c r="D44" s="12">
        <v>50</v>
      </c>
      <c r="E44" s="12">
        <v>50</v>
      </c>
      <c r="F44" s="5"/>
    </row>
    <row r="45" spans="2:6" x14ac:dyDescent="0.25">
      <c r="B45" s="36" t="s">
        <v>30</v>
      </c>
      <c r="C45" s="36"/>
      <c r="D45" s="12">
        <v>150</v>
      </c>
      <c r="E45" s="12">
        <v>50</v>
      </c>
      <c r="F45" s="5"/>
    </row>
    <row r="46" spans="2:6" x14ac:dyDescent="0.25">
      <c r="B46" s="36" t="s">
        <v>31</v>
      </c>
      <c r="C46" s="36"/>
      <c r="D46" s="12">
        <v>50</v>
      </c>
      <c r="E46" s="12">
        <v>50</v>
      </c>
      <c r="F46" s="5"/>
    </row>
    <row r="47" spans="2:6" x14ac:dyDescent="0.25">
      <c r="B47" s="36" t="s">
        <v>32</v>
      </c>
      <c r="C47" s="36"/>
      <c r="D47" s="12">
        <v>250</v>
      </c>
      <c r="E47" s="12">
        <v>50</v>
      </c>
      <c r="F47" s="5"/>
    </row>
    <row r="48" spans="2:6" x14ac:dyDescent="0.25">
      <c r="B48" s="36" t="s">
        <v>33</v>
      </c>
      <c r="C48" s="36"/>
      <c r="D48" s="12">
        <v>50</v>
      </c>
      <c r="E48" s="12">
        <v>50</v>
      </c>
      <c r="F48" s="5"/>
    </row>
    <row r="49" spans="2:6" x14ac:dyDescent="0.25">
      <c r="B49" s="36" t="s">
        <v>34</v>
      </c>
      <c r="C49" s="36"/>
      <c r="D49" s="12">
        <v>350</v>
      </c>
      <c r="E49" s="12">
        <v>50</v>
      </c>
      <c r="F49" s="5"/>
    </row>
    <row r="50" spans="2:6" x14ac:dyDescent="0.25">
      <c r="B50" s="36" t="s">
        <v>35</v>
      </c>
      <c r="C50" s="36"/>
      <c r="D50" s="12">
        <v>50</v>
      </c>
      <c r="E50" s="12">
        <v>50</v>
      </c>
      <c r="F50" s="5"/>
    </row>
    <row r="51" spans="2:6" x14ac:dyDescent="0.25">
      <c r="B51" s="8" t="s">
        <v>36</v>
      </c>
      <c r="C51" s="10" t="s">
        <v>5</v>
      </c>
      <c r="D51" s="42">
        <f>SUM(D52:D56)</f>
        <v>1750</v>
      </c>
      <c r="E51" s="42">
        <f>SUM(E52:E56)</f>
        <v>650</v>
      </c>
      <c r="F51" s="5"/>
    </row>
    <row r="52" spans="2:6" x14ac:dyDescent="0.25">
      <c r="B52" s="36" t="s">
        <v>37</v>
      </c>
      <c r="C52" s="36"/>
      <c r="D52" s="12">
        <v>400</v>
      </c>
      <c r="E52" s="12">
        <v>300</v>
      </c>
      <c r="F52" s="5"/>
    </row>
    <row r="53" spans="2:6" x14ac:dyDescent="0.25">
      <c r="B53" s="36" t="s">
        <v>38</v>
      </c>
      <c r="C53" s="36"/>
      <c r="D53" s="12">
        <v>1000</v>
      </c>
      <c r="E53" s="12">
        <v>200</v>
      </c>
      <c r="F53" s="5"/>
    </row>
    <row r="54" spans="2:6" x14ac:dyDescent="0.25">
      <c r="B54" s="36" t="s">
        <v>39</v>
      </c>
      <c r="C54" s="36"/>
      <c r="D54" s="12">
        <v>50</v>
      </c>
      <c r="E54" s="12">
        <v>50</v>
      </c>
      <c r="F54" s="5"/>
    </row>
    <row r="55" spans="2:6" x14ac:dyDescent="0.25">
      <c r="B55" s="36" t="s">
        <v>40</v>
      </c>
      <c r="C55" s="36"/>
      <c r="D55" s="12">
        <v>250</v>
      </c>
      <c r="E55" s="12">
        <v>50</v>
      </c>
      <c r="F55" s="5"/>
    </row>
    <row r="56" spans="2:6" x14ac:dyDescent="0.25">
      <c r="B56" s="36" t="s">
        <v>41</v>
      </c>
      <c r="C56" s="36"/>
      <c r="D56" s="12">
        <v>50</v>
      </c>
      <c r="E56" s="12">
        <v>50</v>
      </c>
      <c r="F56" s="5"/>
    </row>
    <row r="57" spans="2:6" x14ac:dyDescent="0.25">
      <c r="B57" s="8" t="s">
        <v>42</v>
      </c>
      <c r="C57" s="10" t="s">
        <v>5</v>
      </c>
      <c r="D57" s="42">
        <f>SUM(D58:D60)</f>
        <v>550</v>
      </c>
      <c r="E57" s="42">
        <f>SUM(E58:E60)</f>
        <v>550</v>
      </c>
      <c r="F57" s="5"/>
    </row>
    <row r="58" spans="2:6" x14ac:dyDescent="0.25">
      <c r="B58" s="36" t="s">
        <v>43</v>
      </c>
      <c r="C58" s="36"/>
      <c r="D58" s="12">
        <v>180</v>
      </c>
      <c r="E58" s="12">
        <v>200</v>
      </c>
      <c r="F58" s="5"/>
    </row>
    <row r="59" spans="2:6" x14ac:dyDescent="0.25">
      <c r="B59" s="36" t="s">
        <v>44</v>
      </c>
      <c r="C59" s="36"/>
      <c r="D59" s="12">
        <v>320</v>
      </c>
      <c r="E59" s="12">
        <v>300</v>
      </c>
      <c r="F59" s="5"/>
    </row>
    <row r="60" spans="2:6" x14ac:dyDescent="0.25">
      <c r="B60" s="36" t="s">
        <v>45</v>
      </c>
      <c r="C60" s="36"/>
      <c r="D60" s="12">
        <v>50</v>
      </c>
      <c r="E60" s="12">
        <v>50</v>
      </c>
      <c r="F60" s="5"/>
    </row>
    <row r="61" spans="2:6" x14ac:dyDescent="0.25">
      <c r="B61" s="8" t="s">
        <v>46</v>
      </c>
      <c r="C61" s="10" t="s">
        <v>5</v>
      </c>
      <c r="D61" s="42">
        <f>SUM(D62:D64)</f>
        <v>1100</v>
      </c>
      <c r="E61" s="42">
        <f>SUM(E62:E64)</f>
        <v>950</v>
      </c>
      <c r="F61" s="5"/>
    </row>
    <row r="62" spans="2:6" x14ac:dyDescent="0.25">
      <c r="B62" s="36" t="s">
        <v>47</v>
      </c>
      <c r="C62" s="36"/>
      <c r="D62" s="12">
        <v>600</v>
      </c>
      <c r="E62" s="12">
        <v>450</v>
      </c>
      <c r="F62" s="5"/>
    </row>
    <row r="63" spans="2:6" x14ac:dyDescent="0.25">
      <c r="B63" s="36" t="s">
        <v>54</v>
      </c>
      <c r="C63" s="36"/>
      <c r="D63" s="12">
        <v>180</v>
      </c>
      <c r="E63" s="12">
        <v>200</v>
      </c>
      <c r="F63" s="5"/>
    </row>
    <row r="64" spans="2:6" x14ac:dyDescent="0.25">
      <c r="B64" s="36" t="s">
        <v>48</v>
      </c>
      <c r="C64" s="36"/>
      <c r="D64" s="12">
        <v>320</v>
      </c>
      <c r="E64" s="12">
        <v>300</v>
      </c>
      <c r="F64" s="5"/>
    </row>
  </sheetData>
  <mergeCells count="38">
    <mergeCell ref="B27:C27"/>
    <mergeCell ref="B28:C28"/>
    <mergeCell ref="B29:C29"/>
    <mergeCell ref="B19:C19"/>
    <mergeCell ref="B21:C21"/>
    <mergeCell ref="B22:C22"/>
    <mergeCell ref="B23:C23"/>
    <mergeCell ref="B24:C24"/>
    <mergeCell ref="B25:C25"/>
    <mergeCell ref="B31:C31"/>
    <mergeCell ref="B32:C32"/>
    <mergeCell ref="B33:C33"/>
    <mergeCell ref="B35:C35"/>
    <mergeCell ref="B36:C36"/>
    <mergeCell ref="B45:C45"/>
    <mergeCell ref="B46:C46"/>
    <mergeCell ref="B47:C47"/>
    <mergeCell ref="B37:C37"/>
    <mergeCell ref="B39:C39"/>
    <mergeCell ref="B40:C40"/>
    <mergeCell ref="B41:C41"/>
    <mergeCell ref="B42:C42"/>
    <mergeCell ref="B2:F2"/>
    <mergeCell ref="B64:C64"/>
    <mergeCell ref="B59:C59"/>
    <mergeCell ref="B60:C60"/>
    <mergeCell ref="B62:C62"/>
    <mergeCell ref="B63:C63"/>
    <mergeCell ref="B54:C54"/>
    <mergeCell ref="B55:C55"/>
    <mergeCell ref="B56:C56"/>
    <mergeCell ref="B58:C58"/>
    <mergeCell ref="B48:C48"/>
    <mergeCell ref="B49:C49"/>
    <mergeCell ref="B50:C50"/>
    <mergeCell ref="B52:C52"/>
    <mergeCell ref="B53:C53"/>
    <mergeCell ref="B44:C44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CE8F2-592E-40BD-BA81-46C3F922825E}">
  <dimension ref="C2:E13"/>
  <sheetViews>
    <sheetView view="pageLayout" zoomScaleNormal="100" workbookViewId="0">
      <selection activeCell="H11" sqref="H11"/>
    </sheetView>
  </sheetViews>
  <sheetFormatPr defaultRowHeight="15" x14ac:dyDescent="0.25"/>
  <cols>
    <col min="2" max="2" width="21.42578125" customWidth="1"/>
    <col min="3" max="3" width="21.42578125" style="1" customWidth="1"/>
    <col min="4" max="5" width="19.85546875" style="1" customWidth="1"/>
  </cols>
  <sheetData>
    <row r="2" spans="3:5" x14ac:dyDescent="0.25">
      <c r="C2" s="20"/>
      <c r="D2" s="20"/>
      <c r="E2" s="20"/>
    </row>
    <row r="3" spans="3:5" ht="18.75" customHeight="1" x14ac:dyDescent="0.25">
      <c r="C3" s="24" t="s">
        <v>52</v>
      </c>
      <c r="D3" s="24" t="s">
        <v>1</v>
      </c>
      <c r="E3" s="24" t="s">
        <v>53</v>
      </c>
    </row>
    <row r="4" spans="3:5" ht="18.75" customHeight="1" x14ac:dyDescent="0.25">
      <c r="C4" s="21" t="s">
        <v>4</v>
      </c>
      <c r="D4" s="22">
        <f>'[1]Event Budget'!D6</f>
        <v>1500</v>
      </c>
      <c r="E4" s="23">
        <f>D4/D13</f>
        <v>0.22970903522205208</v>
      </c>
    </row>
    <row r="5" spans="3:5" ht="18.75" customHeight="1" x14ac:dyDescent="0.25">
      <c r="C5" s="27" t="s">
        <v>11</v>
      </c>
      <c r="D5" s="22">
        <f>'[1]Event Budget'!D14</f>
        <v>1600</v>
      </c>
      <c r="E5" s="23">
        <f>D5/D13</f>
        <v>0.24502297090352221</v>
      </c>
    </row>
    <row r="6" spans="3:5" ht="18.75" customHeight="1" x14ac:dyDescent="0.25">
      <c r="C6" s="27" t="s">
        <v>15</v>
      </c>
      <c r="D6" s="22">
        <f>'[1]Event Budget'!D19</f>
        <v>400</v>
      </c>
      <c r="E6" s="23">
        <f>D6/D13</f>
        <v>6.1255742725880552E-2</v>
      </c>
    </row>
    <row r="7" spans="3:5" ht="18.75" customHeight="1" x14ac:dyDescent="0.25">
      <c r="C7" s="27" t="s">
        <v>19</v>
      </c>
      <c r="D7" s="22">
        <f>'[1]Event Budget'!D24</f>
        <v>300</v>
      </c>
      <c r="E7" s="23">
        <f>D7/D13</f>
        <v>4.5941807044410414E-2</v>
      </c>
    </row>
    <row r="8" spans="3:5" ht="18.75" customHeight="1" x14ac:dyDescent="0.25">
      <c r="C8" s="8" t="s">
        <v>23</v>
      </c>
      <c r="D8" s="22">
        <f>'[1]Event Budget'!D29</f>
        <v>1500</v>
      </c>
      <c r="E8" s="23">
        <f>D8/D13</f>
        <v>0.22970903522205208</v>
      </c>
    </row>
    <row r="9" spans="3:5" ht="18.75" customHeight="1" x14ac:dyDescent="0.25">
      <c r="C9" s="8" t="s">
        <v>28</v>
      </c>
      <c r="D9" s="22">
        <f>'[1]Event Budget'!D36</f>
        <v>50</v>
      </c>
      <c r="E9" s="23">
        <f>D9/D13</f>
        <v>7.656967840735069E-3</v>
      </c>
    </row>
    <row r="10" spans="3:5" ht="18.75" customHeight="1" x14ac:dyDescent="0.25">
      <c r="C10" s="8" t="s">
        <v>36</v>
      </c>
      <c r="D10" s="22">
        <f>'[1]Event Budget'!D45</f>
        <v>400</v>
      </c>
      <c r="E10" s="23">
        <f>D10/D13</f>
        <v>6.1255742725880552E-2</v>
      </c>
    </row>
    <row r="11" spans="3:5" ht="18.75" customHeight="1" x14ac:dyDescent="0.25">
      <c r="C11" s="8" t="s">
        <v>42</v>
      </c>
      <c r="D11" s="22">
        <f>'[1]Event Budget'!D53</f>
        <v>180</v>
      </c>
      <c r="E11" s="23">
        <f>D11/D13</f>
        <v>2.7565084226646247E-2</v>
      </c>
    </row>
    <row r="12" spans="3:5" ht="18.75" customHeight="1" x14ac:dyDescent="0.25">
      <c r="C12" s="8" t="s">
        <v>46</v>
      </c>
      <c r="D12" s="22">
        <f>'[1]Event Budget'!D59</f>
        <v>600</v>
      </c>
      <c r="E12" s="23">
        <f>D12/D13</f>
        <v>9.1883614088820828E-2</v>
      </c>
    </row>
    <row r="13" spans="3:5" ht="18.75" customHeight="1" x14ac:dyDescent="0.25">
      <c r="C13" s="43"/>
      <c r="D13" s="25">
        <f>SUM(D4:D12)</f>
        <v>6530</v>
      </c>
      <c r="E13" s="26"/>
    </row>
  </sheetData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Event Budget </vt:lpstr>
      <vt:lpstr>Budget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2024-05-29T11:41:40Z</cp:lastPrinted>
  <dcterms:created xsi:type="dcterms:W3CDTF">2024-03-28T08:25:22Z</dcterms:created>
  <dcterms:modified xsi:type="dcterms:W3CDTF">2024-05-29T11:41:45Z</dcterms:modified>
</cp:coreProperties>
</file>