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Personal Budget Templates\"/>
    </mc:Choice>
  </mc:AlternateContent>
  <xr:revisionPtr revIDLastSave="0" documentId="13_ncr:1_{64233F9B-96F6-451B-914B-6A7BB7AF729F}" xr6:coauthVersionLast="47" xr6:coauthVersionMax="47" xr10:uidLastSave="{00000000-0000-0000-0000-000000000000}"/>
  <bookViews>
    <workbookView xWindow="-120" yWindow="-120" windowWidth="29040" windowHeight="15990" xr2:uid="{AA9C8D29-1683-46F5-99CA-1FB39EBA4151}"/>
  </bookViews>
  <sheets>
    <sheet name="Income Summary" sheetId="1" r:id="rId1"/>
    <sheet name="Personal expenses" sheetId="2" r:id="rId2"/>
  </sheets>
  <definedNames>
    <definedName name="_xlnm.Print_Area" localSheetId="1">'Personal expenses'!$A$1:$J$58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E8" i="1"/>
  <c r="D57" i="2"/>
  <c r="C57" i="2"/>
  <c r="E56" i="2"/>
  <c r="E55" i="2"/>
  <c r="E54" i="2"/>
  <c r="E53" i="2"/>
  <c r="E52" i="2"/>
  <c r="E51" i="2"/>
  <c r="I50" i="2"/>
  <c r="H50" i="2"/>
  <c r="E50" i="2"/>
  <c r="J49" i="2"/>
  <c r="J48" i="2"/>
  <c r="J47" i="2"/>
  <c r="D47" i="2"/>
  <c r="C47" i="2"/>
  <c r="J46" i="2"/>
  <c r="E46" i="2"/>
  <c r="E45" i="2"/>
  <c r="E44" i="2"/>
  <c r="I43" i="2"/>
  <c r="H43" i="2"/>
  <c r="E43" i="2"/>
  <c r="J42" i="2"/>
  <c r="E42" i="2"/>
  <c r="J41" i="2"/>
  <c r="J40" i="2"/>
  <c r="D39" i="2"/>
  <c r="C39" i="2"/>
  <c r="E38" i="2"/>
  <c r="I37" i="2"/>
  <c r="H37" i="2"/>
  <c r="E37" i="2"/>
  <c r="J36" i="2"/>
  <c r="E36" i="2"/>
  <c r="J35" i="2"/>
  <c r="J34" i="2"/>
  <c r="D33" i="2"/>
  <c r="C33" i="2"/>
  <c r="E32" i="2"/>
  <c r="I31" i="2"/>
  <c r="H31" i="2"/>
  <c r="E31" i="2"/>
  <c r="J30" i="2"/>
  <c r="E30" i="2"/>
  <c r="J29" i="2"/>
  <c r="E29" i="2"/>
  <c r="J28" i="2"/>
  <c r="J27" i="2"/>
  <c r="D26" i="2"/>
  <c r="C26" i="2"/>
  <c r="E25" i="2"/>
  <c r="I24" i="2"/>
  <c r="H24" i="2"/>
  <c r="E24" i="2"/>
  <c r="J23" i="2"/>
  <c r="E23" i="2"/>
  <c r="J22" i="2"/>
  <c r="E22" i="2"/>
  <c r="J21" i="2"/>
  <c r="E21" i="2"/>
  <c r="J20" i="2"/>
  <c r="E20" i="2"/>
  <c r="J19" i="2"/>
  <c r="E19" i="2"/>
  <c r="J18" i="2"/>
  <c r="D16" i="2"/>
  <c r="C16" i="2"/>
  <c r="I15" i="2"/>
  <c r="H15" i="2"/>
  <c r="E15" i="2"/>
  <c r="J14" i="2"/>
  <c r="E14" i="2"/>
  <c r="J13" i="2"/>
  <c r="E13" i="2"/>
  <c r="J12" i="2"/>
  <c r="E12" i="2"/>
  <c r="J11" i="2"/>
  <c r="E11" i="2"/>
  <c r="J10" i="2"/>
  <c r="E10" i="2"/>
  <c r="J9" i="2"/>
  <c r="E9" i="2"/>
  <c r="J8" i="2"/>
  <c r="E8" i="2"/>
  <c r="J7" i="2"/>
  <c r="E7" i="2"/>
  <c r="J6" i="2"/>
  <c r="E6" i="2"/>
  <c r="E57" i="2" l="1"/>
  <c r="J50" i="2"/>
  <c r="J43" i="2"/>
  <c r="E47" i="2"/>
  <c r="J37" i="2"/>
  <c r="E39" i="2"/>
  <c r="E33" i="2"/>
  <c r="J31" i="2"/>
  <c r="J24" i="2"/>
  <c r="E26" i="2"/>
  <c r="H52" i="2"/>
  <c r="J15" i="2"/>
  <c r="E16" i="2"/>
  <c r="H54" i="2"/>
  <c r="H56" i="2" l="1"/>
</calcChain>
</file>

<file path=xl/sharedStrings.xml><?xml version="1.0" encoding="utf-8"?>
<sst xmlns="http://schemas.openxmlformats.org/spreadsheetml/2006/main" count="138" uniqueCount="76">
  <si>
    <t>PROJECTED MONTHLY INCOME</t>
  </si>
  <si>
    <t>Income 1</t>
  </si>
  <si>
    <t>Extra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</si>
  <si>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</si>
  <si>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</si>
  <si>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</si>
  <si>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</si>
  <si>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</si>
  <si>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</si>
  <si>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</si>
  <si>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</si>
  <si>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</si>
  <si>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</si>
  <si>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</si>
  <si>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</si>
  <si>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</si>
  <si>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</si>
  <si>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</si>
  <si>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</si>
  <si>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</si>
  <si>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</si>
  <si>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</si>
  <si>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</si>
  <si>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</si>
  <si>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Supplies</t>
  </si>
  <si>
    <t>Subtotals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</si>
  <si>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</si>
  <si>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</si>
  <si>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</si>
  <si>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</si>
  <si>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</si>
  <si>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</si>
  <si>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</si>
  <si>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</si>
  <si>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</si>
  <si>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</si>
  <si>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</si>
  <si>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</si>
  <si>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</si>
  <si>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</si>
  <si>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</si>
  <si>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</si>
  <si>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</si>
  <si>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</si>
  <si>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</si>
  <si>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</si>
  <si>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</si>
  <si>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</si>
  <si>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</si>
  <si>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</si>
  <si>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</si>
  <si>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</si>
  <si>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</si>
  <si>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</si>
  <si>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</si>
  <si>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</si>
  <si>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</si>
  <si>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</si>
  <si>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</si>
  <si>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</si>
  <si>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</si>
  <si>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</si>
  <si>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</si>
  <si>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</si>
  <si>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</si>
  <si>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</si>
  <si>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</si>
  <si>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</si>
  <si>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</si>
  <si>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</si>
  <si>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</si>
  <si>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</si>
  <si>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</si>
  <si>
    <t xml:space="preserve">Maintenance or </t>
  </si>
  <si>
    <t>PERSONAL BUDGET TEMPLATE</t>
  </si>
  <si>
    <t>Personal 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</si>
</sst>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63"/>
      <name val="Calibri"/>
      <family val="2"/>
      <scheme val="minor"/>
    </font>
    <font>
      <b/>
      <sz val="8"/>
      <color indexed="6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indent="1"/>
    </xf>
    <xf numFmtId="0" fontId="7" fillId="3" borderId="8" xfId="0" applyFont="1" applyFill="1" applyBorder="1" applyAlignment="1">
      <alignment horizontal="left" vertical="center" indent="1"/>
    </xf>
    <xf numFmtId="44" fontId="9" fillId="0" borderId="4" xfId="1" applyFont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indent="1"/>
    </xf>
    <xf numFmtId="0" fontId="5" fillId="5" borderId="4" xfId="0" applyFont="1" applyFill="1" applyBorder="1" applyAlignment="1">
      <alignment horizontal="left" vertical="center" wrapText="1" indent="1"/>
    </xf>
    <xf numFmtId="0" fontId="4" fillId="5" borderId="4" xfId="0" applyFont="1" applyFill="1" applyBorder="1" applyAlignment="1">
      <alignment horizontal="left" vertical="center" wrapText="1" indent="1"/>
    </xf>
    <xf numFmtId="44" fontId="6" fillId="5" borderId="4" xfId="1" applyFont="1" applyFill="1" applyBorder="1" applyAlignment="1">
      <alignment horizontal="left" vertical="center" indent="1"/>
    </xf>
    <xf numFmtId="44" fontId="7" fillId="5" borderId="4" xfId="0" applyNumberFormat="1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44" fontId="9" fillId="0" borderId="4" xfId="1" applyFont="1" applyFill="1" applyBorder="1" applyAlignment="1">
      <alignment horizontal="left" vertical="center" indent="1"/>
    </xf>
    <xf numFmtId="0" fontId="2" fillId="4" borderId="4" xfId="0" applyFont="1" applyFill="1" applyBorder="1" applyAlignment="1">
      <alignment horizontal="left" vertical="center" wrapText="1" indent="1"/>
    </xf>
    <xf numFmtId="0" fontId="2" fillId="4" borderId="4" xfId="0" applyFont="1" applyFill="1" applyBorder="1" applyAlignment="1">
      <alignment horizontal="left" vertical="center" indent="1"/>
    </xf>
    <xf numFmtId="0" fontId="12" fillId="4" borderId="4" xfId="0" applyFont="1" applyFill="1" applyBorder="1" applyAlignment="1">
      <alignment horizontal="left" vertical="center" wrapText="1" indent="1"/>
    </xf>
    <xf numFmtId="44" fontId="7" fillId="5" borderId="4" xfId="1" applyFont="1" applyFill="1" applyBorder="1" applyAlignment="1">
      <alignment vertical="center"/>
    </xf>
    <xf numFmtId="44" fontId="7" fillId="5" borderId="4" xfId="1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center" indent="1"/>
    </xf>
    <xf numFmtId="0" fontId="0" fillId="6" borderId="0" xfId="0" applyFill="1"/>
    <xf numFmtId="0" fontId="1" fillId="6" borderId="9" xfId="0" applyFont="1" applyFill="1" applyBorder="1" applyAlignment="1">
      <alignment horizontal="left" vertical="center" indent="1"/>
    </xf>
    <xf numFmtId="0" fontId="1" fillId="6" borderId="6" xfId="0" applyFont="1" applyFill="1" applyBorder="1" applyAlignment="1">
      <alignment horizontal="left" vertical="center" indent="1"/>
    </xf>
    <xf numFmtId="0" fontId="3" fillId="6" borderId="0" xfId="0" applyFont="1" applyFill="1" applyAlignment="1">
      <alignment vertical="center" wrapText="1"/>
    </xf>
    <xf numFmtId="6" fontId="2" fillId="6" borderId="0" xfId="0" applyNumberFormat="1" applyFont="1" applyFill="1" applyAlignment="1">
      <alignment vertical="center"/>
    </xf>
    <xf numFmtId="0" fontId="2" fillId="4" borderId="1" xfId="0" applyFont="1" applyFill="1" applyBorder="1" applyAlignment="1">
      <alignment horizontal="left" vertical="center" wrapText="1" indent="1"/>
    </xf>
    <xf numFmtId="0" fontId="2" fillId="4" borderId="5" xfId="0" applyFont="1" applyFill="1" applyBorder="1" applyAlignment="1">
      <alignment horizontal="left" vertical="center" wrapText="1" indent="1"/>
    </xf>
    <xf numFmtId="0" fontId="2" fillId="4" borderId="7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6" fontId="12" fillId="4" borderId="18" xfId="0" applyNumberFormat="1" applyFont="1" applyFill="1" applyBorder="1" applyAlignment="1">
      <alignment horizontal="center" vertical="center"/>
    </xf>
    <xf numFmtId="6" fontId="12" fillId="4" borderId="9" xfId="0" applyNumberFormat="1" applyFont="1" applyFill="1" applyBorder="1" applyAlignment="1">
      <alignment horizontal="center" vertical="center"/>
    </xf>
    <xf numFmtId="6" fontId="12" fillId="4" borderId="8" xfId="0" applyNumberFormat="1" applyFont="1" applyFill="1" applyBorder="1" applyAlignment="1">
      <alignment horizontal="center" vertical="center"/>
    </xf>
    <xf numFmtId="6" fontId="2" fillId="4" borderId="19" xfId="0" applyNumberFormat="1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6" fontId="2" fillId="4" borderId="20" xfId="0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4" fontId="10" fillId="6" borderId="4" xfId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wrapText="1"/>
    </xf>
    <xf numFmtId="44" fontId="10" fillId="6" borderId="4" xfId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'Income Summary'!$B$6:$C$8</c15:sqref>
                  </c15:fullRef>
                  <c15:levelRef>
                    <c15:sqref>'Income Summary'!$C$6:$C$8</c15:sqref>
                  </c15:levelRef>
                </c:ext>
              </c:extLst>
              <c:f>'Income Summary'!$C$6:$C$8</c:f>
              <c:strCache>
                <c:ptCount val="3"/>
                <c:pt idx="0">
                  <c:v>Income 1</c:v>
                </c:pt>
                <c:pt idx="1">
                  <c:v>Extra income</c:v>
                </c:pt>
                <c:pt idx="2">
                  <c:v>Total monthly income</c:v>
                </c:pt>
              </c:strCache>
            </c:strRef>
          </c:cat>
          <c:val>
            <c:numRef>
              <c:f>'Income Summary'!$E$6:$E$8</c:f>
              <c:numCache>
                <c:formatCode>_("$"* #,##0.00_);_("$"* \(#,##0.00\);_("$"* "-"??_);_(@_)</c:formatCode>
                <c:ptCount val="3"/>
                <c:pt idx="0">
                  <c:v>14300</c:v>
                </c:pt>
                <c:pt idx="1">
                  <c:v>1100</c:v>
                </c:pt>
                <c:pt idx="2">
                  <c:v>15400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C-470B-BBE3-4F47019FCFD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'Income Summary'!$B$6:$C$8</c15:sqref>
                  </c15:fullRef>
                  <c15:levelRef>
                    <c15:sqref>'Income Summary'!$C$6:$C$8</c15:sqref>
                  </c15:levelRef>
                </c:ext>
              </c:extLst>
              <c:f>'Income Summary'!$C$6:$C$8</c:f>
              <c:strCache>
                <c:ptCount val="3"/>
                <c:pt idx="0">
                  <c:v>Income 1</c:v>
                </c:pt>
                <c:pt idx="1">
                  <c:v>Extra income</c:v>
                </c:pt>
                <c:pt idx="2">
                  <c:v>Total monthly income</c:v>
                </c:pt>
              </c:strCache>
            </c:strRef>
          </c:cat>
          <c:val>
            <c:numRef>
              <c:f>'Income Summary'!$G$6:$G$8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AC-470B-BBE3-4F47019FCFD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'Income Summary'!$B$6:$C$8</c15:sqref>
                  </c15:fullRef>
                  <c15:levelRef>
                    <c15:sqref>'Income Summary'!$C$6:$C$8</c15:sqref>
                  </c15:levelRef>
                </c:ext>
              </c:extLst>
              <c:f>'Income Summary'!$C$6:$C$8</c:f>
              <c:strCache>
                <c:ptCount val="3"/>
                <c:pt idx="0">
                  <c:v>Income 1</c:v>
                </c:pt>
                <c:pt idx="1">
                  <c:v>Extra income</c:v>
                </c:pt>
                <c:pt idx="2">
                  <c:v>Total monthly income</c:v>
                </c:pt>
              </c:strCache>
            </c:strRef>
          </c:cat>
          <c:val>
            <c:numRef>
              <c:f>'Income Summary'!$H$6:$H$8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AC-470B-BBE3-4F47019FCFD5}"/>
            </c:ext>
          </c:extLst>
        </c:ser>
        <c:ser>
          <c:idx val="6"/>
          <c:order val="6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'Income Summary'!$B$6:$C$8</c15:sqref>
                  </c15:fullRef>
                  <c15:levelRef>
                    <c15:sqref>'Income Summary'!$C$6:$C$8</c15:sqref>
                  </c15:levelRef>
                </c:ext>
              </c:extLst>
              <c:f>'Income Summary'!$C$6:$C$8</c:f>
              <c:strCache>
                <c:ptCount val="3"/>
                <c:pt idx="0">
                  <c:v>Income 1</c:v>
                </c:pt>
                <c:pt idx="1">
                  <c:v>Extra income</c:v>
                </c:pt>
                <c:pt idx="2">
                  <c:v>Total monthly income</c:v>
                </c:pt>
              </c:strCache>
            </c:strRef>
          </c:cat>
          <c:val>
            <c:numRef>
              <c:f>'Income Summary'!$J$6:$J$8</c:f>
              <c:numCache>
                <c:formatCode>_("$"* #,##0.00_);_("$"* \(#,##0.00\);_("$"* "-"??_);_(@_)</c:formatCode>
                <c:ptCount val="3"/>
                <c:pt idx="0">
                  <c:v>14000</c:v>
                </c:pt>
                <c:pt idx="1">
                  <c:v>1300</c:v>
                </c:pt>
                <c:pt idx="2">
                  <c:v>15300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AC-470B-BBE3-4F47019FCF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82679487"/>
        <c:axId val="57984763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'Income Summary'!$B$6:$C$8</c15:sqref>
                        </c15:fullRef>
                        <c15:levelRef>
                          <c15:sqref>'Income Summary'!$C$6:$C$8</c15:sqref>
                        </c15:levelRef>
                        <c15:formulaRef>
                          <c15:sqref>'Income Summary'!$C$6:$C$8</c15:sqref>
                        </c15:formulaRef>
                      </c:ext>
                    </c:extLst>
                    <c:strCache>
                      <c:ptCount val="3"/>
                      <c:pt idx="0">
                        <c:v>Income 1</c:v>
                      </c:pt>
                      <c:pt idx="1">
                        <c:v>Extra income</c:v>
                      </c:pt>
                      <c:pt idx="2">
                        <c:v>Total monthly income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'Income Summary'!$D$6:$D$8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AAC-470B-BBE3-4F47019FCFD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'Income Summary'!$B$6:$C$8</c15:sqref>
                        </c15:fullRef>
                        <c15:levelRef>
                          <c15:sqref>'Income Summary'!$C$6:$C$8</c15:sqref>
                        </c15:levelRef>
                        <c15:formulaRef>
                          <c15:sqref>'Income Summary'!$C$6:$C$8</c15:sqref>
                        </c15:formulaRef>
                      </c:ext>
                    </c:extLst>
                    <c:strCache>
                      <c:ptCount val="3"/>
                      <c:pt idx="0">
                        <c:v>Income 1</c:v>
                      </c:pt>
                      <c:pt idx="1">
                        <c:v>Extra income</c:v>
                      </c:pt>
                      <c:pt idx="2">
                        <c:v>Total monthly income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'Income Summary'!$F$6:$F$8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AAC-470B-BBE3-4F47019FCFD5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'Income Summary'!$B$6:$C$8</c15:sqref>
                        </c15:fullRef>
                        <c15:levelRef>
                          <c15:sqref>'Income Summary'!$C$6:$C$8</c15:sqref>
                        </c15:levelRef>
                        <c15:formulaRef>
                          <c15:sqref>'Income Summary'!$C$6:$C$8</c15:sqref>
                        </c15:formulaRef>
                      </c:ext>
                    </c:extLst>
                    <c:strCache>
                      <c:ptCount val="3"/>
                      <c:pt idx="0">
                        <c:v>Income 1</c:v>
                      </c:pt>
                      <c:pt idx="1">
                        <c:v>Extra income</c:v>
                      </c:pt>
                      <c:pt idx="2">
                        <c:v>Total monthly income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'Income Summary'!$I$6:$I$8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AAC-470B-BBE3-4F47019FCFD5}"/>
                  </c:ext>
                </c:extLst>
              </c15:ser>
            </c15:filteredBarSeries>
          </c:ext>
        </c:extLst>
      </c:barChart>
      <c:catAx>
        <c:axId val="48267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847631"/>
        <c:crosses val="autoZero"/>
        <c:auto val="1"/>
        <c:lblAlgn val="ctr"/>
        <c:lblOffset val="100"/>
        <c:noMultiLvlLbl val="0"/>
      </c:catAx>
      <c:valAx>
        <c:axId val="579847631"/>
        <c:scaling>
          <c:orientation val="minMax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48267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301626</xdr:colOff>
      <xdr:row>10</xdr:row>
      <xdr:rowOff>71438</xdr:rowOff>
    </xdr:from>
    <xdr:to>
      <xdr:col>9</xdr:col>
      <xdr:colOff>309563</xdr:colOff>
      <xdr:row>12</xdr:row>
      <xdr:rowOff>3286125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D066BCE-AFD0-6769-3EF1-D56689A0F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190501</xdr:colOff>
      <xdr:row>0</xdr:row>
      <xdr:rowOff>95250</xdr:rowOff>
    </xdr:from>
    <xdr:to>
      <xdr:col>10</xdr:col>
      <xdr:colOff>27929</xdr:colOff>
      <xdr:row>4</xdr:row>
      <xdr:rowOff>41559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225106-D642-4F35-A127-746F6702A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0189" y="95250"/>
          <a:ext cx="563709" cy="708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300038</xdr:colOff>
      <xdr:row>0</xdr:row>
      <xdr:rowOff>123264</xdr:rowOff>
    </xdr:from>
    <xdr:to>
      <xdr:col>10</xdr:col>
      <xdr:colOff>23306</xdr:colOff>
      <xdr:row>4</xdr:row>
      <xdr:rowOff>24749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3BF3D0-A3F4-4382-B12E-E94B39149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5862" y="123264"/>
          <a:ext cx="563709" cy="708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0E5E3-87F9-48C8-B43A-55D41F179B9E}">
  <dimension ref="B2:J17"/>
  <sheetViews>
    <sheetView showGridLines="0" showRowColHeaders="0" tabSelected="1" showRuler="0" showWhiteSpace="0" view="pageLayout" zoomScale="80" zoomScaleNormal="100" zoomScalePageLayoutView="80" workbookViewId="0">
      <selection activeCell="B2" sqref="B2:J4"/>
    </sheetView>
  </sheetViews>
  <sheetFormatPr defaultRowHeight="15" x14ac:dyDescent="0.25"/>
  <cols>
    <col min="1" max="1" width="2.42578125" customWidth="1"/>
    <col min="2" max="2" width="27.85546875" customWidth="1"/>
    <col min="3" max="3" width="18.28515625" customWidth="1"/>
    <col min="4" max="4" width="9.28515625" customWidth="1"/>
    <col min="5" max="5" width="10" customWidth="1"/>
    <col min="6" max="6" width="1.5703125" customWidth="1"/>
    <col min="7" max="7" width="27.85546875" customWidth="1"/>
    <col min="8" max="8" width="18.28515625" customWidth="1"/>
    <col min="9" max="9" width="9.28515625" customWidth="1"/>
    <col min="10" max="10" width="10.140625" customWidth="1"/>
  </cols>
  <sheetData>
    <row r="2" spans="2:10" ht="15" customHeight="1" x14ac:dyDescent="0.25">
      <c r="B2" s="37" t="s">
        <v>75</v>
      </c>
      <c r="C2" s="38"/>
      <c r="D2" s="38"/>
      <c r="E2" s="38"/>
      <c r="F2" s="38"/>
      <c r="G2" s="38"/>
      <c r="H2" s="38"/>
      <c r="I2" s="38"/>
      <c r="J2" s="39"/>
    </row>
    <row r="3" spans="2:10" ht="15" customHeight="1" x14ac:dyDescent="0.25">
      <c r="B3" s="40"/>
      <c r="C3" s="41"/>
      <c r="D3" s="41"/>
      <c r="E3" s="41"/>
      <c r="F3" s="41"/>
      <c r="G3" s="41"/>
      <c r="H3" s="41"/>
      <c r="I3" s="41"/>
      <c r="J3" s="42"/>
    </row>
    <row r="4" spans="2:10" ht="15" customHeight="1" x14ac:dyDescent="0.25">
      <c r="B4" s="43"/>
      <c r="C4" s="44"/>
      <c r="D4" s="44"/>
      <c r="E4" s="44"/>
      <c r="F4" s="44"/>
      <c r="G4" s="44"/>
      <c r="H4" s="44"/>
      <c r="I4" s="44"/>
      <c r="J4" s="45"/>
    </row>
    <row r="5" spans="2:10" x14ac:dyDescent="0.25">
      <c r="B5" s="46"/>
      <c r="C5" s="46"/>
      <c r="D5" s="46"/>
      <c r="E5" s="1"/>
      <c r="F5" s="2"/>
      <c r="G5" s="1"/>
      <c r="H5" s="3"/>
      <c r="I5" s="4"/>
      <c r="J5" s="5"/>
    </row>
    <row r="6" spans="2:10" x14ac:dyDescent="0.25">
      <c r="B6" s="32" t="s">
        <v>0</v>
      </c>
      <c r="C6" s="54" t="s">
        <v>1</v>
      </c>
      <c r="D6" s="55"/>
      <c r="E6" s="58">
        <v>14300</v>
      </c>
      <c r="F6" s="2"/>
      <c r="G6" s="32" t="s">
        <v>4</v>
      </c>
      <c r="H6" s="54" t="s">
        <v>1</v>
      </c>
      <c r="I6" s="55"/>
      <c r="J6" s="56">
        <v>14000</v>
      </c>
    </row>
    <row r="7" spans="2:10" x14ac:dyDescent="0.25">
      <c r="B7" s="33"/>
      <c r="C7" s="57" t="s">
        <v>2</v>
      </c>
      <c r="D7" s="55"/>
      <c r="E7" s="58">
        <v>1100</v>
      </c>
      <c r="F7" s="2"/>
      <c r="G7" s="33"/>
      <c r="H7" s="57" t="s">
        <v>2</v>
      </c>
      <c r="I7" s="55"/>
      <c r="J7" s="56">
        <v>1300</v>
      </c>
    </row>
    <row r="8" spans="2:10" x14ac:dyDescent="0.25">
      <c r="B8" s="34"/>
      <c r="C8" s="35" t="s">
        <v>3</v>
      </c>
      <c r="D8" s="36"/>
      <c r="E8" s="24">
        <f>E6+E7</f>
        <v>15400</v>
      </c>
      <c r="F8" s="2"/>
      <c r="G8" s="34"/>
      <c r="H8" s="35" t="s">
        <v>3</v>
      </c>
      <c r="I8" s="36"/>
      <c r="J8" s="25">
        <f>J6+J7</f>
        <v>15300</v>
      </c>
    </row>
    <row r="13" spans="2:10" ht="302.25" customHeight="1" x14ac:dyDescent="0.25"/>
    <row r="15" spans="2:10" ht="15" customHeight="1" x14ac:dyDescent="0.25"/>
    <row r="17" ht="15" customHeight="1" x14ac:dyDescent="0.25"/>
  </sheetData>
  <mergeCells count="10">
    <mergeCell ref="G6:G8"/>
    <mergeCell ref="H6:I6"/>
    <mergeCell ref="H7:I7"/>
    <mergeCell ref="H8:I8"/>
    <mergeCell ref="B2:J4"/>
    <mergeCell ref="B5:D5"/>
    <mergeCell ref="B6:B8"/>
    <mergeCell ref="C6:D6"/>
    <mergeCell ref="C7:D7"/>
    <mergeCell ref="C8:D8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E1ED-F48F-4518-A584-AA0C9D2D897E}">
  <dimension ref="B1:J58"/>
  <sheetViews>
    <sheetView showGridLines="0" zoomScale="85" zoomScaleNormal="85" workbookViewId="0">
      <selection activeCell="O12" sqref="O12"/>
    </sheetView>
  </sheetViews>
  <sheetFormatPr defaultRowHeight="15" x14ac:dyDescent="0.25"/>
  <cols>
    <col min="1" max="1" width="2.42578125" customWidth="1"/>
    <col min="2" max="2" width="26.28515625" customWidth="1"/>
    <col min="3" max="5" width="12.5703125" customWidth="1"/>
    <col min="6" max="6" width="2.85546875" customWidth="1"/>
    <col min="7" max="7" width="26.28515625" customWidth="1"/>
    <col min="8" max="10" width="12.5703125" customWidth="1"/>
  </cols>
  <sheetData>
    <row r="1" spans="2:10" ht="18.75" customHeight="1" x14ac:dyDescent="0.25"/>
    <row r="2" spans="2:10" ht="15" customHeight="1" x14ac:dyDescent="0.25">
      <c r="B2" s="53" t="s">
        <v>74</v>
      </c>
      <c r="C2" s="53"/>
      <c r="D2" s="53"/>
      <c r="E2" s="53"/>
      <c r="F2" s="53"/>
      <c r="G2" s="53"/>
      <c r="H2" s="53"/>
      <c r="I2" s="53"/>
      <c r="J2" s="53"/>
    </row>
    <row r="3" spans="2:10" ht="15" customHeight="1" x14ac:dyDescent="0.25">
      <c r="B3" s="53"/>
      <c r="C3" s="53"/>
      <c r="D3" s="53"/>
      <c r="E3" s="53"/>
      <c r="F3" s="53"/>
      <c r="G3" s="53"/>
      <c r="H3" s="53"/>
      <c r="I3" s="53"/>
      <c r="J3" s="53"/>
    </row>
    <row r="4" spans="2:10" x14ac:dyDescent="0.25">
      <c r="B4" s="53"/>
      <c r="C4" s="53"/>
      <c r="D4" s="53"/>
      <c r="E4" s="53"/>
      <c r="F4" s="53"/>
      <c r="G4" s="53"/>
      <c r="H4" s="53"/>
      <c r="I4" s="53"/>
      <c r="J4" s="53"/>
    </row>
    <row r="5" spans="2:10" ht="18" customHeight="1" x14ac:dyDescent="0.25">
      <c r="B5" s="10" t="s">
        <v>5</v>
      </c>
      <c r="C5" s="11" t="s">
        <v>6</v>
      </c>
      <c r="D5" s="12" t="s">
        <v>7</v>
      </c>
      <c r="E5" s="13" t="s">
        <v>8</v>
      </c>
      <c r="F5" s="26"/>
      <c r="G5" s="14" t="s">
        <v>9</v>
      </c>
      <c r="H5" s="11" t="s">
        <v>6</v>
      </c>
      <c r="I5" s="11" t="s">
        <v>7</v>
      </c>
      <c r="J5" s="13" t="s">
        <v>8</v>
      </c>
    </row>
    <row r="6" spans="2:10" ht="18" customHeight="1" x14ac:dyDescent="0.25">
      <c r="B6" s="21" t="s">
        <v>10</v>
      </c>
      <c r="C6" s="9">
        <v>1000</v>
      </c>
      <c r="D6" s="9">
        <v>0</v>
      </c>
      <c r="E6" s="20">
        <f t="shared" ref="E6:E15" si="0">C6-D6</f>
        <v>1000</v>
      </c>
      <c r="F6" s="26"/>
      <c r="G6" s="21" t="s">
        <v>11</v>
      </c>
      <c r="H6" s="9">
        <v>11000</v>
      </c>
      <c r="I6" s="9">
        <v>1000</v>
      </c>
      <c r="J6" s="20">
        <f t="shared" ref="J6:J15" si="1">H6-I6</f>
        <v>10000</v>
      </c>
    </row>
    <row r="7" spans="2:10" ht="18" customHeight="1" x14ac:dyDescent="0.25">
      <c r="B7" s="21" t="s">
        <v>12</v>
      </c>
      <c r="C7" s="9">
        <v>154</v>
      </c>
      <c r="D7" s="9">
        <v>100</v>
      </c>
      <c r="E7" s="20">
        <f t="shared" si="0"/>
        <v>54</v>
      </c>
      <c r="F7" s="26"/>
      <c r="G7" s="21" t="s">
        <v>13</v>
      </c>
      <c r="H7" s="9">
        <v>542</v>
      </c>
      <c r="I7" s="9">
        <v>100</v>
      </c>
      <c r="J7" s="20">
        <f t="shared" si="1"/>
        <v>442</v>
      </c>
    </row>
    <row r="8" spans="2:10" ht="18" customHeight="1" x14ac:dyDescent="0.25">
      <c r="B8" s="21" t="s">
        <v>14</v>
      </c>
      <c r="C8" s="9">
        <v>144</v>
      </c>
      <c r="D8" s="9">
        <v>56</v>
      </c>
      <c r="E8" s="20">
        <f t="shared" si="0"/>
        <v>88</v>
      </c>
      <c r="F8" s="26"/>
      <c r="G8" s="21" t="s">
        <v>15</v>
      </c>
      <c r="H8" s="9">
        <v>442</v>
      </c>
      <c r="I8" s="9">
        <v>56</v>
      </c>
      <c r="J8" s="20">
        <f t="shared" si="1"/>
        <v>386</v>
      </c>
    </row>
    <row r="9" spans="2:10" ht="18" customHeight="1" x14ac:dyDescent="0.25">
      <c r="B9" s="21" t="s">
        <v>16</v>
      </c>
      <c r="C9" s="9">
        <v>122</v>
      </c>
      <c r="D9" s="9">
        <v>28</v>
      </c>
      <c r="E9" s="20">
        <f t="shared" si="0"/>
        <v>94</v>
      </c>
      <c r="F9" s="26"/>
      <c r="G9" s="21" t="s">
        <v>17</v>
      </c>
      <c r="H9" s="9">
        <v>221</v>
      </c>
      <c r="I9" s="9">
        <v>28</v>
      </c>
      <c r="J9" s="20">
        <f t="shared" si="1"/>
        <v>193</v>
      </c>
    </row>
    <row r="10" spans="2:10" ht="18" customHeight="1" x14ac:dyDescent="0.25">
      <c r="B10" s="21" t="s">
        <v>18</v>
      </c>
      <c r="C10" s="9">
        <v>18</v>
      </c>
      <c r="D10" s="9">
        <v>8</v>
      </c>
      <c r="E10" s="20">
        <f t="shared" si="0"/>
        <v>10</v>
      </c>
      <c r="F10" s="26"/>
      <c r="G10" s="21" t="s">
        <v>19</v>
      </c>
      <c r="H10" s="9">
        <v>86</v>
      </c>
      <c r="I10" s="9">
        <v>8</v>
      </c>
      <c r="J10" s="20">
        <f t="shared" si="1"/>
        <v>78</v>
      </c>
    </row>
    <row r="11" spans="2:10" ht="18" customHeight="1" x14ac:dyDescent="0.25">
      <c r="B11" s="21" t="s">
        <v>20</v>
      </c>
      <c r="C11" s="9">
        <v>134</v>
      </c>
      <c r="D11" s="9">
        <v>34</v>
      </c>
      <c r="E11" s="20">
        <f t="shared" si="0"/>
        <v>100</v>
      </c>
      <c r="F11" s="26"/>
      <c r="G11" s="21" t="s">
        <v>21</v>
      </c>
      <c r="H11" s="9">
        <v>346</v>
      </c>
      <c r="I11" s="9">
        <v>34</v>
      </c>
      <c r="J11" s="20">
        <f t="shared" si="1"/>
        <v>312</v>
      </c>
    </row>
    <row r="12" spans="2:10" ht="18" customHeight="1" x14ac:dyDescent="0.25">
      <c r="B12" s="21" t="s">
        <v>22</v>
      </c>
      <c r="C12" s="9">
        <v>110</v>
      </c>
      <c r="D12" s="9">
        <v>10</v>
      </c>
      <c r="E12" s="20">
        <f t="shared" si="0"/>
        <v>100</v>
      </c>
      <c r="F12" s="26"/>
      <c r="G12" s="21" t="s">
        <v>23</v>
      </c>
      <c r="H12" s="9">
        <v>107</v>
      </c>
      <c r="I12" s="9">
        <v>10</v>
      </c>
      <c r="J12" s="20">
        <f t="shared" si="1"/>
        <v>97</v>
      </c>
    </row>
    <row r="13" spans="2:10" ht="18" customHeight="1" x14ac:dyDescent="0.25">
      <c r="B13" s="21" t="s">
        <v>73</v>
      </c>
      <c r="C13" s="9">
        <v>123</v>
      </c>
      <c r="D13" s="9">
        <v>10</v>
      </c>
      <c r="E13" s="20">
        <f t="shared" si="0"/>
        <v>113</v>
      </c>
      <c r="F13" s="26"/>
      <c r="G13" s="21" t="s">
        <v>23</v>
      </c>
      <c r="H13" s="9">
        <v>237</v>
      </c>
      <c r="I13" s="9">
        <v>10</v>
      </c>
      <c r="J13" s="20">
        <f t="shared" si="1"/>
        <v>227</v>
      </c>
    </row>
    <row r="14" spans="2:10" ht="18" customHeight="1" x14ac:dyDescent="0.25">
      <c r="B14" s="21" t="s">
        <v>24</v>
      </c>
      <c r="C14" s="9">
        <v>123</v>
      </c>
      <c r="D14" s="9">
        <v>10</v>
      </c>
      <c r="E14" s="20">
        <f t="shared" si="0"/>
        <v>113</v>
      </c>
      <c r="F14" s="26"/>
      <c r="G14" s="21" t="s">
        <v>23</v>
      </c>
      <c r="H14" s="9">
        <v>408</v>
      </c>
      <c r="I14" s="9">
        <v>30</v>
      </c>
      <c r="J14" s="20">
        <f t="shared" si="1"/>
        <v>378</v>
      </c>
    </row>
    <row r="15" spans="2:10" ht="18" customHeight="1" x14ac:dyDescent="0.25">
      <c r="B15" s="21" t="s">
        <v>23</v>
      </c>
      <c r="C15" s="9">
        <v>123</v>
      </c>
      <c r="D15" s="9">
        <v>10</v>
      </c>
      <c r="E15" s="20">
        <f t="shared" si="0"/>
        <v>113</v>
      </c>
      <c r="F15" s="26"/>
      <c r="G15" s="15" t="s">
        <v>25</v>
      </c>
      <c r="H15" s="16">
        <f>H6+H7+H8+H9+H10+H11+H12+H13+H14</f>
        <v>13389</v>
      </c>
      <c r="I15" s="16">
        <f>I6+I7+I8+I9+I10+I11+I12+I13+I14</f>
        <v>1276</v>
      </c>
      <c r="J15" s="16">
        <f t="shared" si="1"/>
        <v>12113</v>
      </c>
    </row>
    <row r="16" spans="2:10" ht="18" customHeight="1" x14ac:dyDescent="0.25">
      <c r="B16" s="15" t="s">
        <v>25</v>
      </c>
      <c r="C16" s="16">
        <f>C6+C7+C8+C9+C10+C11+C12+C13+C14+C15</f>
        <v>2051</v>
      </c>
      <c r="D16" s="16">
        <f>D6+D7+D8+D9+D10+D11+D12+D13+D14+D15</f>
        <v>266</v>
      </c>
      <c r="E16" s="16">
        <f>E6+E7+E8+E9+E10+E11+E12+E13+E14+E15</f>
        <v>1785</v>
      </c>
      <c r="F16" s="26"/>
      <c r="G16" s="28"/>
      <c r="H16" s="29"/>
      <c r="I16" s="26"/>
      <c r="J16" s="26"/>
    </row>
    <row r="17" spans="2:10" ht="18" customHeight="1" x14ac:dyDescent="0.25">
      <c r="B17" s="26"/>
      <c r="C17" s="26"/>
      <c r="D17" s="26"/>
      <c r="E17" s="26"/>
      <c r="F17" s="26"/>
      <c r="G17" s="14" t="s">
        <v>26</v>
      </c>
      <c r="H17" s="11" t="s">
        <v>6</v>
      </c>
      <c r="I17" s="11" t="s">
        <v>7</v>
      </c>
      <c r="J17" s="13" t="s">
        <v>8</v>
      </c>
    </row>
    <row r="18" spans="2:10" ht="18" customHeight="1" x14ac:dyDescent="0.25">
      <c r="B18" s="10" t="s">
        <v>27</v>
      </c>
      <c r="C18" s="11" t="s">
        <v>6</v>
      </c>
      <c r="D18" s="11" t="s">
        <v>7</v>
      </c>
      <c r="E18" s="13" t="s">
        <v>8</v>
      </c>
      <c r="F18" s="26"/>
      <c r="G18" s="23" t="s">
        <v>28</v>
      </c>
      <c r="H18" s="9">
        <v>441</v>
      </c>
      <c r="I18" s="9">
        <v>56</v>
      </c>
      <c r="J18" s="20">
        <f t="shared" ref="J18:J23" si="2">H18-I18</f>
        <v>385</v>
      </c>
    </row>
    <row r="19" spans="2:10" ht="18" customHeight="1" x14ac:dyDescent="0.25">
      <c r="B19" s="21" t="s">
        <v>29</v>
      </c>
      <c r="C19" s="9">
        <v>543</v>
      </c>
      <c r="D19" s="9">
        <v>100</v>
      </c>
      <c r="E19" s="20">
        <f t="shared" ref="E19:E25" si="3">C19-D19</f>
        <v>443</v>
      </c>
      <c r="F19" s="26"/>
      <c r="G19" s="23" t="s">
        <v>30</v>
      </c>
      <c r="H19" s="9">
        <v>222</v>
      </c>
      <c r="I19" s="9">
        <v>28</v>
      </c>
      <c r="J19" s="20">
        <f t="shared" si="2"/>
        <v>194</v>
      </c>
    </row>
    <row r="20" spans="2:10" ht="18" customHeight="1" x14ac:dyDescent="0.25">
      <c r="B20" s="22" t="s">
        <v>31</v>
      </c>
      <c r="C20" s="9">
        <v>444</v>
      </c>
      <c r="D20" s="9">
        <v>56</v>
      </c>
      <c r="E20" s="20">
        <f t="shared" si="3"/>
        <v>388</v>
      </c>
      <c r="F20" s="26"/>
      <c r="G20" s="23" t="s">
        <v>32</v>
      </c>
      <c r="H20" s="9">
        <v>83</v>
      </c>
      <c r="I20" s="9">
        <v>8</v>
      </c>
      <c r="J20" s="20">
        <f t="shared" si="2"/>
        <v>75</v>
      </c>
    </row>
    <row r="21" spans="2:10" ht="18" customHeight="1" x14ac:dyDescent="0.25">
      <c r="B21" s="21" t="s">
        <v>33</v>
      </c>
      <c r="C21" s="9">
        <v>225</v>
      </c>
      <c r="D21" s="9">
        <v>28</v>
      </c>
      <c r="E21" s="20">
        <f t="shared" si="3"/>
        <v>197</v>
      </c>
      <c r="F21" s="26"/>
      <c r="G21" s="23" t="s">
        <v>32</v>
      </c>
      <c r="H21" s="9">
        <v>344</v>
      </c>
      <c r="I21" s="9">
        <v>34</v>
      </c>
      <c r="J21" s="20">
        <f t="shared" si="2"/>
        <v>310</v>
      </c>
    </row>
    <row r="22" spans="2:10" ht="18" customHeight="1" x14ac:dyDescent="0.25">
      <c r="B22" s="21" t="s">
        <v>34</v>
      </c>
      <c r="C22" s="9">
        <v>86</v>
      </c>
      <c r="D22" s="9">
        <v>8</v>
      </c>
      <c r="E22" s="20">
        <f t="shared" si="3"/>
        <v>78</v>
      </c>
      <c r="F22" s="26"/>
      <c r="G22" s="23" t="s">
        <v>32</v>
      </c>
      <c r="H22" s="9">
        <v>105</v>
      </c>
      <c r="I22" s="9">
        <v>10</v>
      </c>
      <c r="J22" s="20">
        <f t="shared" si="2"/>
        <v>95</v>
      </c>
    </row>
    <row r="23" spans="2:10" ht="18" customHeight="1" x14ac:dyDescent="0.25">
      <c r="B23" s="21" t="s">
        <v>35</v>
      </c>
      <c r="C23" s="9">
        <v>347</v>
      </c>
      <c r="D23" s="9">
        <v>34</v>
      </c>
      <c r="E23" s="20">
        <f t="shared" si="3"/>
        <v>313</v>
      </c>
      <c r="F23" s="26"/>
      <c r="G23" s="23" t="s">
        <v>23</v>
      </c>
      <c r="H23" s="9">
        <v>236</v>
      </c>
      <c r="I23" s="9">
        <v>10</v>
      </c>
      <c r="J23" s="20">
        <f t="shared" si="2"/>
        <v>226</v>
      </c>
    </row>
    <row r="24" spans="2:10" ht="18" customHeight="1" x14ac:dyDescent="0.25">
      <c r="B24" s="21" t="s">
        <v>36</v>
      </c>
      <c r="C24" s="9">
        <v>108</v>
      </c>
      <c r="D24" s="9">
        <v>10</v>
      </c>
      <c r="E24" s="20">
        <f t="shared" si="3"/>
        <v>98</v>
      </c>
      <c r="F24" s="26"/>
      <c r="G24" s="15" t="s">
        <v>25</v>
      </c>
      <c r="H24" s="16">
        <f>H18+H19+H20+H21+H22+H23</f>
        <v>1431</v>
      </c>
      <c r="I24" s="16">
        <f t="shared" ref="I24:J24" si="4">I18+I19+I20+I21+I22+I23</f>
        <v>146</v>
      </c>
      <c r="J24" s="16">
        <f t="shared" si="4"/>
        <v>1285</v>
      </c>
    </row>
    <row r="25" spans="2:10" ht="18" customHeight="1" x14ac:dyDescent="0.25">
      <c r="B25" s="21" t="s">
        <v>23</v>
      </c>
      <c r="C25" s="9">
        <v>239</v>
      </c>
      <c r="D25" s="9">
        <v>10</v>
      </c>
      <c r="E25" s="20">
        <f t="shared" si="3"/>
        <v>229</v>
      </c>
      <c r="F25" s="26"/>
      <c r="G25" s="26"/>
      <c r="H25" s="26"/>
      <c r="I25" s="26"/>
      <c r="J25" s="26"/>
    </row>
    <row r="26" spans="2:10" ht="18" customHeight="1" x14ac:dyDescent="0.25">
      <c r="B26" s="15" t="s">
        <v>25</v>
      </c>
      <c r="C26" s="16">
        <f>C19+C20+C21+C22+C23+C24+C25</f>
        <v>1992</v>
      </c>
      <c r="D26" s="16">
        <f>D19+D20+D21+D22+D23+D24+D25</f>
        <v>246</v>
      </c>
      <c r="E26" s="16">
        <f>E19+E20+E21+E22+E23+E24+E25</f>
        <v>1746</v>
      </c>
      <c r="F26" s="26"/>
      <c r="G26" s="10" t="s">
        <v>37</v>
      </c>
      <c r="H26" s="11" t="s">
        <v>6</v>
      </c>
      <c r="I26" s="11" t="s">
        <v>7</v>
      </c>
      <c r="J26" s="13" t="s">
        <v>8</v>
      </c>
    </row>
    <row r="27" spans="2:10" ht="18" customHeight="1" x14ac:dyDescent="0.25">
      <c r="B27" s="26"/>
      <c r="C27" s="26"/>
      <c r="D27" s="26"/>
      <c r="E27" s="26"/>
      <c r="F27" s="26"/>
      <c r="G27" s="23" t="s">
        <v>38</v>
      </c>
      <c r="H27" s="9">
        <v>541</v>
      </c>
      <c r="I27" s="9">
        <v>100</v>
      </c>
      <c r="J27" s="20">
        <f t="shared" ref="J27:J30" si="5">H27-I27</f>
        <v>441</v>
      </c>
    </row>
    <row r="28" spans="2:10" ht="18" customHeight="1" x14ac:dyDescent="0.25">
      <c r="B28" s="10" t="s">
        <v>39</v>
      </c>
      <c r="C28" s="11" t="s">
        <v>6</v>
      </c>
      <c r="D28" s="11" t="s">
        <v>7</v>
      </c>
      <c r="E28" s="13" t="s">
        <v>8</v>
      </c>
      <c r="F28" s="26"/>
      <c r="G28" s="23" t="s">
        <v>40</v>
      </c>
      <c r="H28" s="9">
        <v>442</v>
      </c>
      <c r="I28" s="9">
        <v>56</v>
      </c>
      <c r="J28" s="20">
        <f t="shared" si="5"/>
        <v>386</v>
      </c>
    </row>
    <row r="29" spans="2:10" ht="18" customHeight="1" x14ac:dyDescent="0.25">
      <c r="B29" s="21" t="s">
        <v>41</v>
      </c>
      <c r="C29" s="9">
        <v>541</v>
      </c>
      <c r="D29" s="9">
        <v>100</v>
      </c>
      <c r="E29" s="20">
        <f t="shared" ref="E29:E32" si="6">C29-D29</f>
        <v>441</v>
      </c>
      <c r="F29" s="26"/>
      <c r="G29" s="23" t="s">
        <v>42</v>
      </c>
      <c r="H29" s="9">
        <v>223</v>
      </c>
      <c r="I29" s="9">
        <v>28</v>
      </c>
      <c r="J29" s="20">
        <f t="shared" si="5"/>
        <v>195</v>
      </c>
    </row>
    <row r="30" spans="2:10" ht="18" customHeight="1" x14ac:dyDescent="0.25">
      <c r="B30" s="21" t="s">
        <v>43</v>
      </c>
      <c r="C30" s="9">
        <v>442</v>
      </c>
      <c r="D30" s="9">
        <v>56</v>
      </c>
      <c r="E30" s="20">
        <f t="shared" si="6"/>
        <v>386</v>
      </c>
      <c r="F30" s="26"/>
      <c r="G30" s="21" t="s">
        <v>23</v>
      </c>
      <c r="H30" s="9">
        <v>81</v>
      </c>
      <c r="I30" s="9">
        <v>8</v>
      </c>
      <c r="J30" s="20">
        <f t="shared" si="5"/>
        <v>73</v>
      </c>
    </row>
    <row r="31" spans="2:10" ht="18" customHeight="1" x14ac:dyDescent="0.25">
      <c r="B31" s="21" t="s">
        <v>44</v>
      </c>
      <c r="C31" s="9">
        <v>223</v>
      </c>
      <c r="D31" s="9">
        <v>28</v>
      </c>
      <c r="E31" s="20">
        <f t="shared" si="6"/>
        <v>195</v>
      </c>
      <c r="F31" s="26"/>
      <c r="G31" s="15" t="s">
        <v>25</v>
      </c>
      <c r="H31" s="16">
        <f>H27+H28+H29+H30</f>
        <v>1287</v>
      </c>
      <c r="I31" s="16">
        <f t="shared" ref="I31:J31" si="7">I27+I28+I29+I30</f>
        <v>192</v>
      </c>
      <c r="J31" s="16">
        <f t="shared" si="7"/>
        <v>1095</v>
      </c>
    </row>
    <row r="32" spans="2:10" ht="18" customHeight="1" x14ac:dyDescent="0.25">
      <c r="B32" s="21" t="s">
        <v>23</v>
      </c>
      <c r="C32" s="9">
        <v>84</v>
      </c>
      <c r="D32" s="9">
        <v>8</v>
      </c>
      <c r="E32" s="20">
        <f t="shared" si="6"/>
        <v>76</v>
      </c>
      <c r="F32" s="26"/>
      <c r="G32" s="26"/>
      <c r="H32" s="26"/>
      <c r="I32" s="26"/>
      <c r="J32" s="26"/>
    </row>
    <row r="33" spans="2:10" ht="18" customHeight="1" x14ac:dyDescent="0.25">
      <c r="B33" s="15" t="s">
        <v>25</v>
      </c>
      <c r="C33" s="16">
        <f>C29+C30+C31+C32</f>
        <v>1290</v>
      </c>
      <c r="D33" s="16">
        <f t="shared" ref="D33:E33" si="8">D29+D30+D31+D32</f>
        <v>192</v>
      </c>
      <c r="E33" s="16">
        <f t="shared" si="8"/>
        <v>1098</v>
      </c>
      <c r="F33" s="26"/>
      <c r="G33" s="6" t="s">
        <v>45</v>
      </c>
      <c r="H33" s="7" t="s">
        <v>6</v>
      </c>
      <c r="I33" s="7" t="s">
        <v>7</v>
      </c>
      <c r="J33" s="8" t="s">
        <v>8</v>
      </c>
    </row>
    <row r="34" spans="2:10" ht="18" customHeight="1" x14ac:dyDescent="0.25">
      <c r="B34" s="26"/>
      <c r="C34" s="26"/>
      <c r="D34" s="26"/>
      <c r="E34" s="26"/>
      <c r="F34" s="26"/>
      <c r="G34" s="23" t="s">
        <v>46</v>
      </c>
      <c r="H34" s="9">
        <v>541</v>
      </c>
      <c r="I34" s="9">
        <v>100</v>
      </c>
      <c r="J34" s="20">
        <f t="shared" ref="J34:J36" si="9">H34-I34</f>
        <v>441</v>
      </c>
    </row>
    <row r="35" spans="2:10" ht="18" customHeight="1" x14ac:dyDescent="0.25">
      <c r="B35" s="6" t="s">
        <v>47</v>
      </c>
      <c r="C35" s="7" t="s">
        <v>6</v>
      </c>
      <c r="D35" s="7" t="s">
        <v>7</v>
      </c>
      <c r="E35" s="8" t="s">
        <v>8</v>
      </c>
      <c r="F35" s="26"/>
      <c r="G35" s="23" t="s">
        <v>48</v>
      </c>
      <c r="H35" s="9">
        <v>442</v>
      </c>
      <c r="I35" s="9">
        <v>56</v>
      </c>
      <c r="J35" s="20">
        <f t="shared" si="9"/>
        <v>386</v>
      </c>
    </row>
    <row r="36" spans="2:10" ht="18" customHeight="1" x14ac:dyDescent="0.25">
      <c r="B36" s="23" t="s">
        <v>49</v>
      </c>
      <c r="C36" s="9">
        <v>541</v>
      </c>
      <c r="D36" s="9">
        <v>100</v>
      </c>
      <c r="E36" s="20">
        <f t="shared" ref="E36:E38" si="10">C36-D36</f>
        <v>441</v>
      </c>
      <c r="F36" s="26"/>
      <c r="G36" s="23" t="s">
        <v>23</v>
      </c>
      <c r="H36" s="9">
        <v>223</v>
      </c>
      <c r="I36" s="9">
        <v>28</v>
      </c>
      <c r="J36" s="20">
        <f t="shared" si="9"/>
        <v>195</v>
      </c>
    </row>
    <row r="37" spans="2:10" ht="18" customHeight="1" x14ac:dyDescent="0.25">
      <c r="B37" s="23" t="s">
        <v>50</v>
      </c>
      <c r="C37" s="9">
        <v>442</v>
      </c>
      <c r="D37" s="9">
        <v>56</v>
      </c>
      <c r="E37" s="20">
        <f t="shared" si="10"/>
        <v>386</v>
      </c>
      <c r="F37" s="26"/>
      <c r="G37" s="15" t="s">
        <v>25</v>
      </c>
      <c r="H37" s="17">
        <f>H34+H35+H36</f>
        <v>1206</v>
      </c>
      <c r="I37" s="17">
        <f t="shared" ref="I37:J37" si="11">I34+I35+I36</f>
        <v>184</v>
      </c>
      <c r="J37" s="17">
        <f t="shared" si="11"/>
        <v>1022</v>
      </c>
    </row>
    <row r="38" spans="2:10" ht="18" customHeight="1" x14ac:dyDescent="0.25">
      <c r="B38" s="23" t="s">
        <v>23</v>
      </c>
      <c r="C38" s="9">
        <v>223</v>
      </c>
      <c r="D38" s="9">
        <v>28</v>
      </c>
      <c r="E38" s="20">
        <f t="shared" si="10"/>
        <v>195</v>
      </c>
      <c r="F38" s="26"/>
      <c r="G38" s="26"/>
      <c r="H38" s="26"/>
      <c r="I38" s="26"/>
      <c r="J38" s="26"/>
    </row>
    <row r="39" spans="2:10" ht="18" customHeight="1" x14ac:dyDescent="0.25">
      <c r="B39" s="15" t="s">
        <v>25</v>
      </c>
      <c r="C39" s="17">
        <f>C36+C37+C38</f>
        <v>1206</v>
      </c>
      <c r="D39" s="17">
        <f t="shared" ref="D39:E39" si="12">D36+D37+D38</f>
        <v>184</v>
      </c>
      <c r="E39" s="17">
        <f t="shared" si="12"/>
        <v>1022</v>
      </c>
      <c r="F39" s="26"/>
      <c r="G39" s="6" t="s">
        <v>51</v>
      </c>
      <c r="H39" s="7" t="s">
        <v>6</v>
      </c>
      <c r="I39" s="7" t="s">
        <v>7</v>
      </c>
      <c r="J39" s="8" t="s">
        <v>8</v>
      </c>
    </row>
    <row r="40" spans="2:10" ht="18" customHeight="1" x14ac:dyDescent="0.25">
      <c r="B40" s="26"/>
      <c r="C40" s="26"/>
      <c r="D40" s="26"/>
      <c r="E40" s="26"/>
      <c r="F40" s="26"/>
      <c r="G40" s="23" t="s">
        <v>52</v>
      </c>
      <c r="H40" s="9">
        <v>544</v>
      </c>
      <c r="I40" s="9">
        <v>100</v>
      </c>
      <c r="J40" s="20">
        <f t="shared" ref="J40:J42" si="13">H40-I40</f>
        <v>444</v>
      </c>
    </row>
    <row r="41" spans="2:10" ht="18" customHeight="1" x14ac:dyDescent="0.25">
      <c r="B41" s="6" t="s">
        <v>53</v>
      </c>
      <c r="C41" s="7" t="s">
        <v>6</v>
      </c>
      <c r="D41" s="7" t="s">
        <v>7</v>
      </c>
      <c r="E41" s="8" t="s">
        <v>8</v>
      </c>
      <c r="F41" s="26"/>
      <c r="G41" s="23" t="s">
        <v>54</v>
      </c>
      <c r="H41" s="9">
        <v>445</v>
      </c>
      <c r="I41" s="9">
        <v>56</v>
      </c>
      <c r="J41" s="20">
        <f t="shared" si="13"/>
        <v>389</v>
      </c>
    </row>
    <row r="42" spans="2:10" ht="18" customHeight="1" x14ac:dyDescent="0.25">
      <c r="B42" s="23" t="s">
        <v>55</v>
      </c>
      <c r="C42" s="9">
        <v>441</v>
      </c>
      <c r="D42" s="9">
        <v>56</v>
      </c>
      <c r="E42" s="20">
        <f t="shared" ref="E42:E46" si="14">C42-D42</f>
        <v>385</v>
      </c>
      <c r="F42" s="26"/>
      <c r="G42" s="23" t="s">
        <v>56</v>
      </c>
      <c r="H42" s="9">
        <v>226</v>
      </c>
      <c r="I42" s="9">
        <v>28</v>
      </c>
      <c r="J42" s="20">
        <f t="shared" si="13"/>
        <v>198</v>
      </c>
    </row>
    <row r="43" spans="2:10" ht="18" customHeight="1" x14ac:dyDescent="0.25">
      <c r="B43" s="23" t="s">
        <v>57</v>
      </c>
      <c r="C43" s="9">
        <v>222</v>
      </c>
      <c r="D43" s="9">
        <v>28</v>
      </c>
      <c r="E43" s="20">
        <f t="shared" si="14"/>
        <v>194</v>
      </c>
      <c r="F43" s="26"/>
      <c r="G43" s="15" t="s">
        <v>25</v>
      </c>
      <c r="H43" s="17">
        <f>H40+H41+H42</f>
        <v>1215</v>
      </c>
      <c r="I43" s="17">
        <f t="shared" ref="I43:J43" si="15">I40+I41+I42</f>
        <v>184</v>
      </c>
      <c r="J43" s="17">
        <f t="shared" si="15"/>
        <v>1031</v>
      </c>
    </row>
    <row r="44" spans="2:10" ht="18" customHeight="1" x14ac:dyDescent="0.25">
      <c r="B44" s="23" t="s">
        <v>58</v>
      </c>
      <c r="C44" s="9">
        <v>83</v>
      </c>
      <c r="D44" s="9">
        <v>8</v>
      </c>
      <c r="E44" s="20">
        <f t="shared" si="14"/>
        <v>75</v>
      </c>
      <c r="F44" s="26"/>
      <c r="G44" s="26"/>
      <c r="H44" s="26"/>
      <c r="I44" s="26"/>
      <c r="J44" s="26"/>
    </row>
    <row r="45" spans="2:10" ht="18" customHeight="1" x14ac:dyDescent="0.25">
      <c r="B45" s="23" t="s">
        <v>59</v>
      </c>
      <c r="C45" s="9">
        <v>344</v>
      </c>
      <c r="D45" s="9">
        <v>34</v>
      </c>
      <c r="E45" s="20">
        <f t="shared" si="14"/>
        <v>310</v>
      </c>
      <c r="F45" s="26"/>
      <c r="G45" s="6" t="s">
        <v>60</v>
      </c>
      <c r="H45" s="7" t="s">
        <v>6</v>
      </c>
      <c r="I45" s="7" t="s">
        <v>7</v>
      </c>
      <c r="J45" s="8" t="s">
        <v>8</v>
      </c>
    </row>
    <row r="46" spans="2:10" ht="18" customHeight="1" x14ac:dyDescent="0.25">
      <c r="B46" s="23" t="s">
        <v>23</v>
      </c>
      <c r="C46" s="9">
        <v>105</v>
      </c>
      <c r="D46" s="9">
        <v>10</v>
      </c>
      <c r="E46" s="20">
        <f t="shared" si="14"/>
        <v>95</v>
      </c>
      <c r="F46" s="26"/>
      <c r="G46" s="23" t="s">
        <v>61</v>
      </c>
      <c r="H46" s="9">
        <v>445</v>
      </c>
      <c r="I46" s="9">
        <v>56</v>
      </c>
      <c r="J46" s="20">
        <f t="shared" ref="J46:J49" si="16">H46-I46</f>
        <v>389</v>
      </c>
    </row>
    <row r="47" spans="2:10" ht="18" customHeight="1" x14ac:dyDescent="0.25">
      <c r="B47" s="15" t="s">
        <v>25</v>
      </c>
      <c r="C47" s="17">
        <f>C42+C43+C44+C45+C46</f>
        <v>1195</v>
      </c>
      <c r="D47" s="17">
        <f>D42+D43+D44+D45+D46</f>
        <v>136</v>
      </c>
      <c r="E47" s="17">
        <f>E42+E43+E44+E45+E46</f>
        <v>1059</v>
      </c>
      <c r="F47" s="26"/>
      <c r="G47" s="23" t="s">
        <v>62</v>
      </c>
      <c r="H47" s="9">
        <v>224</v>
      </c>
      <c r="I47" s="9">
        <v>28</v>
      </c>
      <c r="J47" s="20">
        <f t="shared" si="16"/>
        <v>196</v>
      </c>
    </row>
    <row r="48" spans="2:10" ht="18" customHeight="1" x14ac:dyDescent="0.25">
      <c r="B48" s="26"/>
      <c r="C48" s="26"/>
      <c r="D48" s="26"/>
      <c r="E48" s="26"/>
      <c r="F48" s="26"/>
      <c r="G48" s="23" t="s">
        <v>63</v>
      </c>
      <c r="H48" s="9">
        <v>83</v>
      </c>
      <c r="I48" s="9">
        <v>8</v>
      </c>
      <c r="J48" s="20">
        <f t="shared" si="16"/>
        <v>75</v>
      </c>
    </row>
    <row r="49" spans="2:10" ht="18" customHeight="1" x14ac:dyDescent="0.25">
      <c r="B49" s="10" t="s">
        <v>64</v>
      </c>
      <c r="C49" s="11" t="s">
        <v>6</v>
      </c>
      <c r="D49" s="11" t="s">
        <v>7</v>
      </c>
      <c r="E49" s="13" t="s">
        <v>8</v>
      </c>
      <c r="F49" s="26"/>
      <c r="G49" s="23" t="s">
        <v>23</v>
      </c>
      <c r="H49" s="9">
        <v>234</v>
      </c>
      <c r="I49" s="9">
        <v>34</v>
      </c>
      <c r="J49" s="20">
        <f t="shared" si="16"/>
        <v>200</v>
      </c>
    </row>
    <row r="50" spans="2:10" ht="18" customHeight="1" x14ac:dyDescent="0.25">
      <c r="B50" s="23" t="s">
        <v>57</v>
      </c>
      <c r="C50" s="9">
        <v>541</v>
      </c>
      <c r="D50" s="9">
        <v>100</v>
      </c>
      <c r="E50" s="20">
        <f t="shared" ref="E50:E56" si="17">C50-D50</f>
        <v>441</v>
      </c>
      <c r="F50" s="26"/>
      <c r="G50" s="15" t="s">
        <v>25</v>
      </c>
      <c r="H50" s="17">
        <f>H46+H47+H48+H49</f>
        <v>986</v>
      </c>
      <c r="I50" s="17">
        <f t="shared" ref="I50:J50" si="18">I46+I47+I48+I49</f>
        <v>126</v>
      </c>
      <c r="J50" s="17">
        <f t="shared" si="18"/>
        <v>860</v>
      </c>
    </row>
    <row r="51" spans="2:10" ht="18" customHeight="1" x14ac:dyDescent="0.25">
      <c r="B51" s="23" t="s">
        <v>65</v>
      </c>
      <c r="C51" s="9">
        <v>442</v>
      </c>
      <c r="D51" s="9">
        <v>56</v>
      </c>
      <c r="E51" s="20">
        <f t="shared" si="17"/>
        <v>386</v>
      </c>
      <c r="F51" s="26"/>
      <c r="G51" s="26"/>
      <c r="H51" s="26"/>
      <c r="I51" s="26"/>
      <c r="J51" s="26"/>
    </row>
    <row r="52" spans="2:10" ht="18" customHeight="1" x14ac:dyDescent="0.25">
      <c r="B52" s="23" t="s">
        <v>66</v>
      </c>
      <c r="C52" s="9">
        <v>223</v>
      </c>
      <c r="D52" s="9">
        <v>28</v>
      </c>
      <c r="E52" s="20">
        <f t="shared" si="17"/>
        <v>195</v>
      </c>
      <c r="F52" s="26"/>
      <c r="G52" s="18" t="s">
        <v>67</v>
      </c>
      <c r="H52" s="47">
        <f>SUM(C16,C26,C33,C39,C47,C57,H15,H24,H31,H37,H43,H50)</f>
        <v>29226</v>
      </c>
      <c r="I52" s="48"/>
      <c r="J52" s="49"/>
    </row>
    <row r="53" spans="2:10" ht="18" customHeight="1" x14ac:dyDescent="0.25">
      <c r="B53" s="23" t="s">
        <v>68</v>
      </c>
      <c r="C53" s="9">
        <v>84</v>
      </c>
      <c r="D53" s="9">
        <v>8</v>
      </c>
      <c r="E53" s="20">
        <f t="shared" si="17"/>
        <v>76</v>
      </c>
      <c r="F53" s="26"/>
      <c r="G53" s="30"/>
      <c r="H53" s="30"/>
      <c r="I53" s="30"/>
      <c r="J53" s="31"/>
    </row>
    <row r="54" spans="2:10" ht="18" customHeight="1" x14ac:dyDescent="0.25">
      <c r="B54" s="23" t="s">
        <v>69</v>
      </c>
      <c r="C54" s="9">
        <v>345</v>
      </c>
      <c r="D54" s="9">
        <v>34</v>
      </c>
      <c r="E54" s="20">
        <f t="shared" si="17"/>
        <v>311</v>
      </c>
      <c r="F54" s="26"/>
      <c r="G54" s="19" t="s">
        <v>70</v>
      </c>
      <c r="H54" s="50">
        <f>SUM(D16,D26,D33,D39,D47,D57,I15,I24,I31,I37,I43,I50)</f>
        <v>3368</v>
      </c>
      <c r="I54" s="51"/>
      <c r="J54" s="52"/>
    </row>
    <row r="55" spans="2:10" ht="18" customHeight="1" x14ac:dyDescent="0.25">
      <c r="B55" s="23" t="s">
        <v>71</v>
      </c>
      <c r="C55" s="9">
        <v>106</v>
      </c>
      <c r="D55" s="9">
        <v>10</v>
      </c>
      <c r="E55" s="20">
        <f t="shared" si="17"/>
        <v>96</v>
      </c>
      <c r="F55" s="26"/>
      <c r="G55" s="30"/>
      <c r="H55" s="30"/>
      <c r="I55" s="30"/>
      <c r="J55" s="31"/>
    </row>
    <row r="56" spans="2:10" ht="18" customHeight="1" x14ac:dyDescent="0.25">
      <c r="B56" s="23" t="s">
        <v>23</v>
      </c>
      <c r="C56" s="9">
        <v>237</v>
      </c>
      <c r="D56" s="9">
        <v>0</v>
      </c>
      <c r="E56" s="20">
        <f t="shared" si="17"/>
        <v>237</v>
      </c>
      <c r="F56" s="26"/>
      <c r="G56" s="19" t="s">
        <v>72</v>
      </c>
      <c r="H56" s="50">
        <f>SUM(E16,E26,E33,E39,E47,E57,J15,J24,J31,J37,J43,J50)</f>
        <v>25858</v>
      </c>
      <c r="I56" s="51"/>
      <c r="J56" s="52"/>
    </row>
    <row r="57" spans="2:10" ht="18" customHeight="1" x14ac:dyDescent="0.25">
      <c r="B57" s="15" t="s">
        <v>25</v>
      </c>
      <c r="C57" s="17">
        <f>C50+C51+C52+C53+C54+C55+C56</f>
        <v>1978</v>
      </c>
      <c r="D57" s="17">
        <f t="shared" ref="D57:E57" si="19">D50+D51+D52+D53+D54+D55+D56</f>
        <v>236</v>
      </c>
      <c r="E57" s="17">
        <f t="shared" si="19"/>
        <v>1742</v>
      </c>
      <c r="F57" s="26"/>
      <c r="G57" s="30"/>
      <c r="H57" s="30"/>
      <c r="I57" s="30"/>
      <c r="J57" s="31"/>
    </row>
    <row r="58" spans="2:10" x14ac:dyDescent="0.25">
      <c r="B58" s="27"/>
      <c r="C58" s="27"/>
      <c r="D58" s="27"/>
      <c r="E58" s="27"/>
      <c r="F58" s="27"/>
      <c r="G58" s="27"/>
      <c r="H58" s="27"/>
      <c r="I58" s="27"/>
      <c r="J58" s="27"/>
    </row>
  </sheetData>
  <mergeCells count="4">
    <mergeCell ref="H52:J52"/>
    <mergeCell ref="H54:J54"/>
    <mergeCell ref="H56:J56"/>
    <mergeCell ref="B2:J4"/>
  </mergeCells>
  <pageMargins left="0.25" right="0.25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Income Summary</vt:lpstr>
      <vt:lpstr>Personal expenses</vt:lpstr>
      <vt:lpstr>'Personal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2024-05-28T13:06:15Z</cp:lastPrinted>
  <dcterms:created xsi:type="dcterms:W3CDTF">2024-02-11T14:45:36Z</dcterms:created>
  <dcterms:modified xsi:type="dcterms:W3CDTF">2024-05-28T13:06:43Z</dcterms:modified>
</cp:coreProperties>
</file>