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lates (Yellow and Black)\Budget Templates\Bi-weekly Budget Templates\"/>
    </mc:Choice>
  </mc:AlternateContent>
  <xr:revisionPtr revIDLastSave="0" documentId="13_ncr:1_{4688534B-5B27-4FC9-947A-183253B71277}" xr6:coauthVersionLast="47" xr6:coauthVersionMax="47" xr10:uidLastSave="{00000000-0000-0000-0000-000000000000}"/>
  <bookViews>
    <workbookView xWindow="-108" yWindow="-108" windowWidth="23256" windowHeight="12456" xr2:uid="{32B6E653-40FB-47E1-AABD-2FFB893C10D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H8" i="1" s="1"/>
  <c r="C17" i="1"/>
  <c r="C22" i="1"/>
  <c r="C29" i="1"/>
  <c r="C34" i="1"/>
  <c r="C40" i="1"/>
  <c r="H18" i="1"/>
  <c r="H26" i="1"/>
  <c r="H40" i="1"/>
  <c r="D10" i="1"/>
  <c r="I8" i="1" s="1"/>
  <c r="D17" i="1"/>
  <c r="E17" i="1" s="1"/>
  <c r="D22" i="1"/>
  <c r="D29" i="1"/>
  <c r="D34" i="1"/>
  <c r="I26" i="1"/>
  <c r="J26" i="1" s="1"/>
  <c r="I18" i="1"/>
  <c r="I40" i="1"/>
  <c r="D40" i="1"/>
  <c r="H7" i="1"/>
  <c r="H9" i="1" s="1"/>
  <c r="E38" i="1"/>
  <c r="E39" i="1"/>
  <c r="E37" i="1"/>
  <c r="E40" i="1"/>
  <c r="J29" i="1"/>
  <c r="J40" i="1" s="1"/>
  <c r="J30" i="1"/>
  <c r="J31" i="1"/>
  <c r="J32" i="1"/>
  <c r="J33" i="1"/>
  <c r="J34" i="1"/>
  <c r="J36" i="1"/>
  <c r="J37" i="1"/>
  <c r="J38" i="1"/>
  <c r="J39" i="1"/>
  <c r="E33" i="1"/>
  <c r="E32" i="1"/>
  <c r="E34" i="1"/>
  <c r="E26" i="1"/>
  <c r="E27" i="1"/>
  <c r="E28" i="1"/>
  <c r="E25" i="1"/>
  <c r="E29" i="1" s="1"/>
  <c r="J22" i="1"/>
  <c r="J23" i="1"/>
  <c r="J24" i="1"/>
  <c r="J25" i="1"/>
  <c r="J21" i="1"/>
  <c r="J15" i="1"/>
  <c r="J16" i="1"/>
  <c r="J17" i="1"/>
  <c r="J18" i="1"/>
  <c r="E20" i="1"/>
  <c r="E21" i="1"/>
  <c r="E22" i="1"/>
  <c r="E16" i="1"/>
  <c r="E15" i="1"/>
  <c r="E6" i="1"/>
  <c r="E7" i="1"/>
  <c r="E8" i="1"/>
  <c r="E10" i="1" s="1"/>
  <c r="E9" i="1"/>
  <c r="H10" i="1" l="1"/>
  <c r="J8" i="1"/>
  <c r="I7" i="1"/>
  <c r="I9" i="1" l="1"/>
  <c r="J9" i="1" s="1"/>
  <c r="J7" i="1"/>
</calcChain>
</file>

<file path=xl/sharedStrings.xml><?xml version="1.0" encoding="utf-8"?>
<sst xmlns="http://schemas.openxmlformats.org/spreadsheetml/2006/main" count="93" uniqueCount="53">
  <si>
    <t>Bi-Weekly Budget Template</t>
  </si>
  <si>
    <t>WEEK ONE &amp; TWO</t>
  </si>
  <si>
    <t>DUE</t>
  </si>
  <si>
    <t>PAID</t>
  </si>
  <si>
    <t>DATE</t>
  </si>
  <si>
    <t>INCOME</t>
  </si>
  <si>
    <t>Projected</t>
  </si>
  <si>
    <t>Actual</t>
  </si>
  <si>
    <t>Difference</t>
  </si>
  <si>
    <t>[42]</t>
  </si>
  <si>
    <t>1st HALF BUDGET SUMMARY</t>
  </si>
  <si>
    <t>Wages &amp; Tips</t>
  </si>
  <si>
    <t>Prev. Balance</t>
  </si>
  <si>
    <t>Total Income</t>
  </si>
  <si>
    <t>Gifts Received</t>
  </si>
  <si>
    <t>Total Expenses</t>
  </si>
  <si>
    <t>Refunds/Reimbursments</t>
  </si>
  <si>
    <t>Surplus</t>
  </si>
  <si>
    <t>Balance</t>
  </si>
  <si>
    <t>Transfers</t>
  </si>
  <si>
    <t>SAVINGS</t>
  </si>
  <si>
    <t>Transfer to Expenses</t>
  </si>
  <si>
    <t>Emergency Fund</t>
  </si>
  <si>
    <t>Transfer to Savings</t>
  </si>
  <si>
    <t>Other</t>
  </si>
  <si>
    <t>HOME EXPENSES</t>
  </si>
  <si>
    <t>Mortgage/Rent</t>
  </si>
  <si>
    <t>OBLIGATIONS</t>
  </si>
  <si>
    <t>Cell Phone</t>
  </si>
  <si>
    <t>Sallie Mae (Allied Interstate)</t>
  </si>
  <si>
    <t>Texas Guaranteed (Federal)</t>
  </si>
  <si>
    <t>Loans (Andres)</t>
  </si>
  <si>
    <t>HEALTH</t>
  </si>
  <si>
    <t>Loans (Omy)</t>
  </si>
  <si>
    <t>Doctor/Dentist</t>
  </si>
  <si>
    <t>Medicine/Drugs</t>
  </si>
  <si>
    <t>Emergency</t>
  </si>
  <si>
    <t>Payment for Surgery</t>
  </si>
  <si>
    <t>MISCELLANEOUS</t>
  </si>
  <si>
    <t>Bank Fees</t>
  </si>
  <si>
    <t>Postage</t>
  </si>
  <si>
    <t>INSURANCE</t>
  </si>
  <si>
    <t>Auto</t>
  </si>
  <si>
    <t>Netflix</t>
  </si>
  <si>
    <t>Entertainment</t>
  </si>
  <si>
    <t>CHARITY/GIFTS</t>
  </si>
  <si>
    <t>Tithe</t>
  </si>
  <si>
    <t>Gifts Given</t>
  </si>
  <si>
    <t>Cigs</t>
  </si>
  <si>
    <t>Drinks</t>
  </si>
  <si>
    <t>Gas</t>
  </si>
  <si>
    <t>Food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</si>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</sst>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#,##0.00;\(#,##0.0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9"/>
      <color rgb="FF0000FF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273359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1" tint="0.249977111117893"/>
        <bgColor rgb="FFE4E8F3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E4E8F3"/>
      </patternFill>
    </fill>
    <fill>
      <patternFill patternType="solid">
        <fgColor theme="2"/>
        <bgColor rgb="FFF4F4F4"/>
      </patternFill>
    </fill>
    <fill>
      <patternFill patternType="solid">
        <fgColor theme="2"/>
        <bgColor rgb="FF99CCFF"/>
      </patternFill>
    </fill>
    <fill>
      <patternFill patternType="solid">
        <fgColor theme="2"/>
        <bgColor rgb="FFF7F0F2"/>
      </patternFill>
    </fill>
    <fill>
      <patternFill patternType="solid">
        <fgColor theme="2"/>
        <bgColor rgb="FFF2F1F6"/>
      </patternFill>
    </fill>
    <fill>
      <patternFill patternType="solid">
        <fgColor theme="2"/>
        <bgColor theme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99CC00"/>
      </patternFill>
    </fill>
    <fill>
      <patternFill patternType="solid">
        <fgColor theme="4" tint="0.59999389629810485"/>
        <bgColor rgb="FFFF0000"/>
      </patternFill>
    </fill>
    <fill>
      <patternFill patternType="solid">
        <fgColor theme="4" tint="0.59999389629810485"/>
        <bgColor rgb="FF006500"/>
      </patternFill>
    </fill>
    <fill>
      <patternFill patternType="solid">
        <fgColor theme="4" tint="0.59999389629810485"/>
        <bgColor rgb="FFF4F4F4"/>
      </patternFill>
    </fill>
    <fill>
      <patternFill patternType="solid">
        <fgColor theme="4" tint="0.59999389629810485"/>
        <bgColor rgb="FFD6F4D9"/>
      </patternFill>
    </fill>
    <fill>
      <patternFill patternType="solid">
        <fgColor theme="4" tint="0.59999389629810485"/>
        <bgColor rgb="FF666666"/>
      </patternFill>
    </fill>
    <fill>
      <patternFill patternType="solid">
        <fgColor theme="4" tint="0.59999389629810485"/>
        <bgColor rgb="FF3B4E87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6" fillId="0" borderId="2" xfId="0" applyFont="1" applyBorder="1" applyAlignment="1">
      <alignment horizontal="right"/>
    </xf>
    <xf numFmtId="0" fontId="7" fillId="0" borderId="0" xfId="0" applyFont="1"/>
    <xf numFmtId="0" fontId="8" fillId="0" borderId="0" xfId="0" applyFont="1"/>
    <xf numFmtId="0" fontId="5" fillId="0" borderId="0" xfId="0" applyFont="1"/>
    <xf numFmtId="0" fontId="2" fillId="2" borderId="0" xfId="0" applyFont="1" applyFill="1" applyAlignment="1">
      <alignment wrapText="1"/>
    </xf>
    <xf numFmtId="0" fontId="2" fillId="0" borderId="0" xfId="0" applyFont="1"/>
    <xf numFmtId="0" fontId="10" fillId="0" borderId="0" xfId="0" applyFont="1" applyAlignment="1">
      <alignment horizontal="right"/>
    </xf>
    <xf numFmtId="0" fontId="8" fillId="2" borderId="0" xfId="0" applyFont="1" applyFill="1"/>
    <xf numFmtId="4" fontId="8" fillId="2" borderId="0" xfId="0" applyNumberFormat="1" applyFont="1" applyFill="1"/>
    <xf numFmtId="165" fontId="8" fillId="2" borderId="0" xfId="0" applyNumberFormat="1" applyFont="1" applyFill="1"/>
    <xf numFmtId="0" fontId="2" fillId="5" borderId="1" xfId="0" applyFont="1" applyFill="1" applyBorder="1" applyAlignment="1">
      <alignment wrapText="1"/>
    </xf>
    <xf numFmtId="0" fontId="3" fillId="5" borderId="1" xfId="0" applyFont="1" applyFill="1" applyBorder="1"/>
    <xf numFmtId="0" fontId="4" fillId="0" borderId="2" xfId="0" applyFont="1" applyBorder="1"/>
    <xf numFmtId="0" fontId="5" fillId="0" borderId="2" xfId="0" applyFont="1" applyBorder="1"/>
    <xf numFmtId="0" fontId="8" fillId="0" borderId="3" xfId="0" applyFont="1" applyBorder="1"/>
    <xf numFmtId="0" fontId="9" fillId="0" borderId="3" xfId="0" applyFont="1" applyBorder="1" applyAlignment="1">
      <alignment horizontal="center"/>
    </xf>
    <xf numFmtId="0" fontId="14" fillId="7" borderId="3" xfId="0" applyFont="1" applyFill="1" applyBorder="1" applyAlignment="1">
      <alignment horizontal="right" vertical="center"/>
    </xf>
    <xf numFmtId="165" fontId="11" fillId="8" borderId="3" xfId="0" applyNumberFormat="1" applyFont="1" applyFill="1" applyBorder="1"/>
    <xf numFmtId="4" fontId="2" fillId="6" borderId="3" xfId="0" applyNumberFormat="1" applyFont="1" applyFill="1" applyBorder="1"/>
    <xf numFmtId="0" fontId="2" fillId="0" borderId="0" xfId="0" applyFont="1" applyAlignment="1">
      <alignment wrapText="1"/>
    </xf>
    <xf numFmtId="0" fontId="8" fillId="2" borderId="4" xfId="0" applyFont="1" applyFill="1" applyBorder="1"/>
    <xf numFmtId="0" fontId="8" fillId="0" borderId="4" xfId="0" applyFont="1" applyBorder="1"/>
    <xf numFmtId="164" fontId="15" fillId="9" borderId="3" xfId="1" applyFont="1" applyFill="1" applyBorder="1" applyAlignment="1">
      <alignment horizontal="center" vertical="center"/>
    </xf>
    <xf numFmtId="164" fontId="15" fillId="5" borderId="3" xfId="1" applyFont="1" applyFill="1" applyBorder="1" applyAlignment="1">
      <alignment horizontal="center" vertical="center"/>
    </xf>
    <xf numFmtId="164" fontId="15" fillId="10" borderId="3" xfId="1" applyFont="1" applyFill="1" applyBorder="1" applyAlignment="1">
      <alignment horizontal="center" vertical="center"/>
    </xf>
    <xf numFmtId="164" fontId="15" fillId="11" borderId="3" xfId="1" applyFont="1" applyFill="1" applyBorder="1" applyAlignment="1">
      <alignment horizontal="center" vertical="center"/>
    </xf>
    <xf numFmtId="164" fontId="5" fillId="6" borderId="3" xfId="1" applyFont="1" applyFill="1" applyBorder="1" applyAlignment="1">
      <alignment horizontal="center" vertical="center"/>
    </xf>
    <xf numFmtId="164" fontId="15" fillId="5" borderId="3" xfId="1" applyFont="1" applyFill="1" applyBorder="1" applyAlignment="1">
      <alignment vertical="center"/>
    </xf>
    <xf numFmtId="164" fontId="15" fillId="9" borderId="3" xfId="1" applyFont="1" applyFill="1" applyBorder="1" applyAlignment="1">
      <alignment vertical="center"/>
    </xf>
    <xf numFmtId="164" fontId="15" fillId="10" borderId="3" xfId="1" applyFont="1" applyFill="1" applyBorder="1" applyAlignment="1">
      <alignment vertical="center"/>
    </xf>
    <xf numFmtId="164" fontId="15" fillId="11" borderId="3" xfId="1" applyFont="1" applyFill="1" applyBorder="1" applyAlignment="1">
      <alignment vertical="center"/>
    </xf>
    <xf numFmtId="164" fontId="5" fillId="0" borderId="0" xfId="1" applyFont="1" applyFill="1" applyBorder="1" applyAlignment="1">
      <alignment vertical="center"/>
    </xf>
    <xf numFmtId="164" fontId="17" fillId="7" borderId="3" xfId="1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164" fontId="16" fillId="0" borderId="0" xfId="1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165" fontId="11" fillId="0" borderId="0" xfId="0" applyNumberFormat="1" applyFont="1"/>
    <xf numFmtId="4" fontId="2" fillId="0" borderId="0" xfId="0" applyNumberFormat="1" applyFont="1"/>
    <xf numFmtId="0" fontId="12" fillId="3" borderId="0" xfId="0" applyFont="1" applyFill="1" applyAlignment="1">
      <alignment horizontal="left" vertical="center"/>
    </xf>
    <xf numFmtId="0" fontId="13" fillId="4" borderId="0" xfId="0" applyFont="1" applyFill="1"/>
    <xf numFmtId="0" fontId="3" fillId="12" borderId="1" xfId="0" applyFont="1" applyFill="1" applyBorder="1" applyAlignment="1">
      <alignment wrapText="1"/>
    </xf>
    <xf numFmtId="14" fontId="3" fillId="12" borderId="1" xfId="0" applyNumberFormat="1" applyFont="1" applyFill="1" applyBorder="1" applyAlignment="1">
      <alignment wrapText="1"/>
    </xf>
    <xf numFmtId="0" fontId="3" fillId="13" borderId="1" xfId="0" applyFont="1" applyFill="1" applyBorder="1" applyAlignment="1">
      <alignment wrapText="1"/>
    </xf>
    <xf numFmtId="0" fontId="3" fillId="14" borderId="1" xfId="0" applyFont="1" applyFill="1" applyBorder="1" applyAlignment="1">
      <alignment wrapText="1"/>
    </xf>
    <xf numFmtId="0" fontId="3" fillId="15" borderId="3" xfId="0" applyFont="1" applyFill="1" applyBorder="1"/>
    <xf numFmtId="165" fontId="11" fillId="15" borderId="3" xfId="0" applyNumberFormat="1" applyFont="1" applyFill="1" applyBorder="1" applyAlignment="1">
      <alignment horizontal="center"/>
    </xf>
    <xf numFmtId="0" fontId="11" fillId="15" borderId="3" xfId="0" applyFont="1" applyFill="1" applyBorder="1" applyAlignment="1">
      <alignment horizontal="center"/>
    </xf>
    <xf numFmtId="164" fontId="5" fillId="16" borderId="3" xfId="1" applyFont="1" applyFill="1" applyBorder="1" applyAlignment="1">
      <alignment horizontal="center" vertical="center"/>
    </xf>
    <xf numFmtId="164" fontId="16" fillId="17" borderId="3" xfId="1" applyFont="1" applyFill="1" applyBorder="1" applyAlignment="1">
      <alignment horizontal="center" vertical="center"/>
    </xf>
    <xf numFmtId="0" fontId="3" fillId="17" borderId="3" xfId="0" applyFont="1" applyFill="1" applyBorder="1" applyAlignment="1">
      <alignment horizontal="right"/>
    </xf>
    <xf numFmtId="0" fontId="3" fillId="18" borderId="3" xfId="0" applyFont="1" applyFill="1" applyBorder="1"/>
    <xf numFmtId="0" fontId="3" fillId="19" borderId="3" xfId="0" applyFont="1" applyFill="1" applyBorder="1"/>
    <xf numFmtId="165" fontId="11" fillId="19" borderId="6" xfId="0" applyNumberFormat="1" applyFont="1" applyFill="1" applyBorder="1" applyAlignment="1">
      <alignment horizontal="center"/>
    </xf>
    <xf numFmtId="0" fontId="11" fillId="19" borderId="6" xfId="0" applyFont="1" applyFill="1" applyBorder="1" applyAlignment="1">
      <alignment horizontal="center"/>
    </xf>
    <xf numFmtId="0" fontId="11" fillId="19" borderId="3" xfId="0" applyFont="1" applyFill="1" applyBorder="1" applyAlignment="1">
      <alignment horizontal="center"/>
    </xf>
    <xf numFmtId="0" fontId="3" fillId="16" borderId="3" xfId="0" applyFont="1" applyFill="1" applyBorder="1" applyAlignment="1">
      <alignment horizontal="right"/>
    </xf>
    <xf numFmtId="164" fontId="16" fillId="16" borderId="7" xfId="1" applyFont="1" applyFill="1" applyBorder="1" applyAlignment="1">
      <alignment horizontal="center" vertical="center"/>
    </xf>
    <xf numFmtId="164" fontId="5" fillId="16" borderId="5" xfId="1" applyFont="1" applyFill="1" applyBorder="1" applyAlignment="1">
      <alignment horizontal="center" vertical="center"/>
    </xf>
    <xf numFmtId="0" fontId="10" fillId="16" borderId="3" xfId="0" applyFont="1" applyFill="1" applyBorder="1" applyAlignment="1">
      <alignment horizontal="right"/>
    </xf>
    <xf numFmtId="164" fontId="5" fillId="16" borderId="7" xfId="1" applyFont="1" applyFill="1" applyBorder="1" applyAlignment="1">
      <alignment horizontal="center" vertical="center"/>
    </xf>
    <xf numFmtId="164" fontId="16" fillId="16" borderId="7" xfId="1" applyFont="1" applyFill="1" applyBorder="1" applyAlignment="1">
      <alignment vertical="center"/>
    </xf>
    <xf numFmtId="0" fontId="3" fillId="12" borderId="3" xfId="0" applyFont="1" applyFill="1" applyBorder="1" applyAlignment="1">
      <alignment horizontal="right"/>
    </xf>
    <xf numFmtId="164" fontId="16" fillId="12" borderId="7" xfId="1" applyFont="1" applyFill="1" applyBorder="1" applyAlignment="1">
      <alignment vertical="center"/>
    </xf>
    <xf numFmtId="164" fontId="5" fillId="12" borderId="5" xfId="1" applyFont="1" applyFill="1" applyBorder="1" applyAlignment="1">
      <alignment vertical="center"/>
    </xf>
    <xf numFmtId="164" fontId="5" fillId="16" borderId="5" xfId="1" applyFont="1" applyFill="1" applyBorder="1" applyAlignment="1">
      <alignment vertical="center"/>
    </xf>
  </cellXfs>
  <cellStyles count="2">
    <cellStyle name="Currency" xfId="1" builtinId="4"/>
    <cellStyle name="Normal" xfId="0" builtinId="0"/>
  </cellStyles>
  <dxfs count="11">
    <dxf>
      <font>
        <color rgb="FFFF0000"/>
      </font>
      <fill>
        <patternFill patternType="none"/>
      </fill>
      <alignment wrapText="1"/>
      <border>
        <left/>
        <right/>
        <top/>
        <bottom/>
      </border>
    </dxf>
    <dxf>
      <font>
        <color rgb="FFFF0000"/>
      </font>
      <fill>
        <patternFill patternType="none"/>
      </fill>
      <alignment wrapText="1"/>
      <border>
        <left/>
        <right/>
        <top/>
        <bottom/>
      </border>
    </dxf>
    <dxf>
      <font>
        <color rgb="FFFF0000"/>
      </font>
      <fill>
        <patternFill patternType="none"/>
      </fill>
      <alignment wrapText="1"/>
      <border>
        <left/>
        <right/>
        <top/>
        <bottom/>
      </border>
    </dxf>
    <dxf>
      <font>
        <color rgb="FFFF0000"/>
      </font>
      <fill>
        <patternFill patternType="none"/>
      </fill>
      <alignment wrapText="1"/>
      <border>
        <left/>
        <right/>
        <top/>
        <bottom/>
      </border>
    </dxf>
    <dxf>
      <font>
        <color rgb="FFFF0000"/>
      </font>
      <fill>
        <patternFill patternType="none"/>
      </fill>
      <alignment wrapText="1"/>
      <border>
        <left/>
        <right/>
        <top/>
        <bottom/>
      </border>
    </dxf>
    <dxf>
      <font>
        <color rgb="FFFF0000"/>
      </font>
      <fill>
        <patternFill patternType="none"/>
      </fill>
      <alignment wrapText="1"/>
      <border>
        <left/>
        <right/>
        <top/>
        <bottom/>
      </border>
    </dxf>
    <dxf>
      <font>
        <color rgb="FFFF0000"/>
      </font>
      <fill>
        <patternFill patternType="none"/>
      </fill>
      <alignment wrapText="1"/>
      <border>
        <left/>
        <right/>
        <top/>
        <bottom/>
      </border>
    </dxf>
    <dxf>
      <font>
        <color rgb="FFFF0000"/>
      </font>
      <fill>
        <patternFill patternType="none"/>
      </fill>
      <alignment wrapText="1"/>
      <border>
        <left/>
        <right/>
        <top/>
        <bottom/>
      </border>
    </dxf>
    <dxf>
      <font>
        <color rgb="FFFF0000"/>
      </font>
      <fill>
        <patternFill patternType="none"/>
      </fill>
      <alignment wrapText="1"/>
      <border>
        <left/>
        <right/>
        <top/>
        <bottom/>
      </border>
    </dxf>
    <dxf>
      <font>
        <color rgb="FFFF0000"/>
      </font>
      <fill>
        <patternFill patternType="none"/>
      </fill>
      <alignment wrapText="1"/>
      <border>
        <left/>
        <right/>
        <top/>
        <bottom/>
      </border>
    </dxf>
    <dxf>
      <font>
        <color rgb="FFFF0000"/>
      </font>
      <fill>
        <patternFill patternType="none"/>
      </fill>
      <alignment wrapText="1"/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P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Sheet1!$B$6</c:f>
              <c:strCache>
                <c:ptCount val="1"/>
                <c:pt idx="0">
                  <c:v>Wages &amp; Tips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Sheet1!$C$5:$E$5</c:f>
              <c:strCache>
                <c:ptCount val="3"/>
                <c:pt idx="0">
                  <c:v>Projected</c:v>
                </c:pt>
                <c:pt idx="1">
                  <c:v>Actual</c:v>
                </c:pt>
                <c:pt idx="2">
                  <c:v>Difference</c:v>
                </c:pt>
              </c:strCache>
            </c:strRef>
          </c:cat>
          <c:val>
            <c:numRef>
              <c:f>Sheet1!$C$6:$E$6</c:f>
              <c:numCache>
                <c:formatCode>_("$"* #,##0.00_);_("$"* \(#,##0.00\);_("$"* "-"??_);_(@_)</c:formatCode>
                <c:ptCount val="3"/>
                <c:pt idx="0">
                  <c:v>5000</c:v>
                </c:pt>
                <c:pt idx="1">
                  <c:v>4500</c:v>
                </c:pt>
                <c:pt idx="2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D8-4644-A0AD-881DC0953EF6}"/>
            </c:ext>
          </c:extLst>
        </c:ser>
        <c:ser>
          <c:idx val="1"/>
          <c:order val="1"/>
          <c:tx>
            <c:strRef>
              <c:f>Sheet1!$B$7</c:f>
              <c:strCache>
                <c:ptCount val="1"/>
                <c:pt idx="0">
                  <c:v>Prev. Balance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strRef>
              <c:f>Sheet1!$C$5:$E$5</c:f>
              <c:strCache>
                <c:ptCount val="3"/>
                <c:pt idx="0">
                  <c:v>Projected</c:v>
                </c:pt>
                <c:pt idx="1">
                  <c:v>Actual</c:v>
                </c:pt>
                <c:pt idx="2">
                  <c:v>Difference</c:v>
                </c:pt>
              </c:strCache>
            </c:strRef>
          </c:cat>
          <c:val>
            <c:numRef>
              <c:f>Sheet1!$C$7:$E$7</c:f>
              <c:numCache>
                <c:formatCode>_("$"* #,##0.00_);_("$"* \(#,##0.00\);_("$"* "-"??_);_(@_)</c:formatCode>
                <c:ptCount val="3"/>
                <c:pt idx="0">
                  <c:v>4000</c:v>
                </c:pt>
                <c:pt idx="1">
                  <c:v>2500</c:v>
                </c:pt>
                <c:pt idx="2">
                  <c:v>1500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D8-4644-A0AD-881DC0953EF6}"/>
            </c:ext>
          </c:extLst>
        </c:ser>
        <c:ser>
          <c:idx val="2"/>
          <c:order val="2"/>
          <c:tx>
            <c:strRef>
              <c:f>Sheet1!$B$8</c:f>
              <c:strCache>
                <c:ptCount val="1"/>
                <c:pt idx="0">
                  <c:v>Gifts Received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Sheet1!$C$5:$E$5</c:f>
              <c:strCache>
                <c:ptCount val="3"/>
                <c:pt idx="0">
                  <c:v>Projected</c:v>
                </c:pt>
                <c:pt idx="1">
                  <c:v>Actual</c:v>
                </c:pt>
                <c:pt idx="2">
                  <c:v>Difference</c:v>
                </c:pt>
              </c:strCache>
            </c:strRef>
          </c:cat>
          <c:val>
            <c:numRef>
              <c:f>Sheet1!$C$8:$E$8</c:f>
              <c:numCache>
                <c:formatCode>_("$"* #,##0.00_);_("$"* \(#,##0.00\);_("$"* "-"??_);_(@_)</c:formatCode>
                <c:ptCount val="3"/>
                <c:pt idx="0">
                  <c:v>2000</c:v>
                </c:pt>
                <c:pt idx="1">
                  <c:v>1500</c:v>
                </c:pt>
                <c:pt idx="2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D8-4644-A0AD-881DC0953EF6}"/>
            </c:ext>
          </c:extLst>
        </c:ser>
        <c:ser>
          <c:idx val="3"/>
          <c:order val="3"/>
          <c:tx>
            <c:strRef>
              <c:f>Sheet1!$B$9</c:f>
              <c:strCache>
                <c:ptCount val="1"/>
                <c:pt idx="0">
                  <c:v>Refunds/Reimbursments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Sheet1!$C$5:$E$5</c:f>
              <c:strCache>
                <c:ptCount val="3"/>
                <c:pt idx="0">
                  <c:v>Projected</c:v>
                </c:pt>
                <c:pt idx="1">
                  <c:v>Actual</c:v>
                </c:pt>
                <c:pt idx="2">
                  <c:v>Difference</c:v>
                </c:pt>
              </c:strCache>
            </c:strRef>
          </c:cat>
          <c:val>
            <c:numRef>
              <c:f>Sheet1!$C$9:$E$9</c:f>
              <c:numCache>
                <c:formatCode>_("$"* #,##0.00_);_("$"* \(#,##0.00\);_("$"* "-"??_);_(@_)</c:formatCode>
                <c:ptCount val="3"/>
                <c:pt idx="0">
                  <c:v>1000</c:v>
                </c:pt>
                <c:pt idx="1">
                  <c:v>800</c:v>
                </c:pt>
                <c:pt idx="2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D8-4644-A0AD-881DC0953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81615328"/>
        <c:axId val="1367792848"/>
      </c:barChart>
      <c:catAx>
        <c:axId val="1381615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K"/>
          </a:p>
        </c:txPr>
        <c:crossAx val="1367792848"/>
        <c:crosses val="autoZero"/>
        <c:auto val="1"/>
        <c:lblAlgn val="ctr"/>
        <c:lblOffset val="100"/>
        <c:noMultiLvlLbl val="0"/>
      </c:catAx>
      <c:valAx>
        <c:axId val="1367792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K"/>
          </a:p>
        </c:txPr>
        <c:crossAx val="1381615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P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P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PK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Sheet1!$H$5:$H$6</c:f>
              <c:strCache>
                <c:ptCount val="2"/>
                <c:pt idx="0">
                  <c:v>1st HALF BUDGET SUMMARY</c:v>
                </c:pt>
                <c:pt idx="1">
                  <c:v>Projected</c:v>
                </c:pt>
              </c:strCache>
            </c:strRef>
          </c:tx>
          <c:spPr>
            <a:effectLst/>
          </c:spPr>
          <c:dPt>
            <c:idx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9D0-4A83-983C-FFB3A8C8B8CD}"/>
              </c:ext>
            </c:extLst>
          </c:dPt>
          <c:dPt>
            <c:idx val="1"/>
            <c:bubble3D val="0"/>
            <c:spPr>
              <a:solidFill>
                <a:schemeClr val="bg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B9D0-4A83-983C-FFB3A8C8B8CD}"/>
              </c:ext>
            </c:extLst>
          </c:dPt>
          <c:dPt>
            <c:idx val="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B9D0-4A83-983C-FFB3A8C8B8CD}"/>
              </c:ext>
            </c:extLst>
          </c:dPt>
          <c:dPt>
            <c:idx val="3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9D0-4A83-983C-FFB3A8C8B8CD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PK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Sheet1!$G$7:$G$10</c:f>
              <c:strCache>
                <c:ptCount val="4"/>
                <c:pt idx="0">
                  <c:v>Total Income</c:v>
                </c:pt>
                <c:pt idx="1">
                  <c:v>Total Expenses</c:v>
                </c:pt>
                <c:pt idx="2">
                  <c:v>Surplus</c:v>
                </c:pt>
                <c:pt idx="3">
                  <c:v>Balance</c:v>
                </c:pt>
              </c:strCache>
            </c:strRef>
          </c:cat>
          <c:val>
            <c:numRef>
              <c:f>Sheet1!$H$7:$H$10</c:f>
              <c:numCache>
                <c:formatCode>_("$"* #,##0.00_);_("$"* \(#,##0.00\);_("$"* "-"??_);_(@_)</c:formatCode>
                <c:ptCount val="4"/>
                <c:pt idx="0">
                  <c:v>12000</c:v>
                </c:pt>
                <c:pt idx="1">
                  <c:v>53750</c:v>
                </c:pt>
                <c:pt idx="2">
                  <c:v>-41750</c:v>
                </c:pt>
                <c:pt idx="3" formatCode="#,##0.00;\(#,##0.00\)">
                  <c:v>-44650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D0-4A83-983C-FFB3A8C8B8CD}"/>
            </c:ext>
          </c:extLst>
        </c:ser>
        <c:ser>
          <c:idx val="1"/>
          <c:order val="1"/>
          <c:tx>
            <c:strRef>
              <c:f>Sheet1!$I$5:$I$6</c:f>
              <c:strCache>
                <c:ptCount val="2"/>
                <c:pt idx="0">
                  <c:v>1st HALF BUDGET SUMMARY</c:v>
                </c:pt>
                <c:pt idx="1">
                  <c:v>Actual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2E7-448C-ACA9-69EB26AA2F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2E7-448C-ACA9-69EB26AA2F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2E7-448C-ACA9-69EB26AA2FF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2E7-448C-ACA9-69EB26AA2FF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PK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Sheet1!$G$7:$G$10</c:f>
              <c:strCache>
                <c:ptCount val="4"/>
                <c:pt idx="0">
                  <c:v>Total Income</c:v>
                </c:pt>
                <c:pt idx="1">
                  <c:v>Total Expenses</c:v>
                </c:pt>
                <c:pt idx="2">
                  <c:v>Surplus</c:v>
                </c:pt>
                <c:pt idx="3">
                  <c:v>Balance</c:v>
                </c:pt>
              </c:strCache>
            </c:strRef>
          </c:cat>
          <c:val>
            <c:numRef>
              <c:f>Sheet1!$I$7:$I$10</c:f>
              <c:numCache>
                <c:formatCode>_("$"* #,##0.00_);_("$"* \(#,##0.00\);_("$"* "-"??_);_(@_)</c:formatCode>
                <c:ptCount val="4"/>
                <c:pt idx="0">
                  <c:v>9300</c:v>
                </c:pt>
                <c:pt idx="1">
                  <c:v>41270</c:v>
                </c:pt>
                <c:pt idx="2">
                  <c:v>-31970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D0-4A83-983C-FFB3A8C8B8CD}"/>
            </c:ext>
          </c:extLst>
        </c:ser>
        <c:ser>
          <c:idx val="2"/>
          <c:order val="2"/>
          <c:tx>
            <c:strRef>
              <c:f>Sheet1!$J$5:$J$6</c:f>
              <c:strCache>
                <c:ptCount val="2"/>
                <c:pt idx="0">
                  <c:v>1st HALF BUDGET SUMMARY</c:v>
                </c:pt>
                <c:pt idx="1">
                  <c:v>Difference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2E7-448C-ACA9-69EB26AA2F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2E7-448C-ACA9-69EB26AA2F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2E7-448C-ACA9-69EB26AA2FF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C2E7-448C-ACA9-69EB26AA2FF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PK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Sheet1!$G$7:$G$10</c:f>
              <c:strCache>
                <c:ptCount val="4"/>
                <c:pt idx="0">
                  <c:v>Total Income</c:v>
                </c:pt>
                <c:pt idx="1">
                  <c:v>Total Expenses</c:v>
                </c:pt>
                <c:pt idx="2">
                  <c:v>Surplus</c:v>
                </c:pt>
                <c:pt idx="3">
                  <c:v>Balance</c:v>
                </c:pt>
              </c:strCache>
            </c:strRef>
          </c:cat>
          <c:val>
            <c:numRef>
              <c:f>Sheet1!$J$7:$J$10</c:f>
              <c:numCache>
                <c:formatCode>_("$"* #,##0.00_);_("$"* \(#,##0.00\);_("$"* "-"??_);_(@_)</c:formatCode>
                <c:ptCount val="4"/>
                <c:pt idx="0">
                  <c:v>2700</c:v>
                </c:pt>
                <c:pt idx="1">
                  <c:v>12480</c:v>
                </c:pt>
                <c:pt idx="2">
                  <c:v>-9780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D0-4A83-983C-FFB3A8C8B8C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223118985126871"/>
          <c:y val="0.46631816856226305"/>
          <c:w val="0.2204504018186004"/>
          <c:h val="0.32272170797927374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P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P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138113</xdr:colOff>
      <xdr:row>11</xdr:row>
      <xdr:rowOff>5</xdr:rowOff>
    </xdr:from>
    <xdr:to>
      <xdr:col>5</xdr:col>
      <xdr:colOff>149678</xdr:colOff>
      <xdr:row>11</xdr:row>
      <xdr:rowOff>2871106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5AB889F-EC5E-199A-029E-625F20526E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421820</xdr:colOff>
      <xdr:row>11</xdr:row>
      <xdr:rowOff>63953</xdr:rowOff>
    </xdr:from>
    <xdr:to>
      <xdr:col>9</xdr:col>
      <xdr:colOff>653142</xdr:colOff>
      <xdr:row>11</xdr:row>
      <xdr:rowOff>2807153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E921F1E-2376-4623-4101-ABC202C09E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617219</xdr:colOff>
      <xdr:row>2</xdr:row>
      <xdr:rowOff>111558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9A972D-4E47-43FD-A906-F184EE9DF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0"/>
          <a:ext cx="617219" cy="769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54642-34CC-42A0-8F86-FFDD4838D0FC}">
  <dimension ref="B2:J53"/>
  <sheetViews>
    <sheetView showGridLines="0" showRowColHeaders="0" tabSelected="1" showRuler="0" view="pageLayout" zoomScale="66" zoomScaleNormal="100" zoomScalePageLayoutView="66" workbookViewId="0">
      <selection activeCell="I48" sqref="I48"/>
    </sheetView>
  </sheetViews>
  <sheetFormatPr defaultRowHeight="14.4" x14ac:dyDescent="0.3"/>
  <cols>
    <col min="1" max="1" width="2.6640625" customWidth="1"/>
    <col min="2" max="2" width="21.33203125" customWidth="1"/>
    <col min="3" max="5" width="11.33203125" customWidth="1"/>
    <col min="7" max="7" width="21.33203125" customWidth="1"/>
    <col min="8" max="10" width="11.33203125" customWidth="1"/>
  </cols>
  <sheetData>
    <row r="2" spans="2:10" ht="37.5" customHeight="1" x14ac:dyDescent="0.3">
      <c r="B2" s="39" t="s">
        <v>0</v>
      </c>
      <c r="C2" s="40"/>
      <c r="D2" s="40"/>
      <c r="E2" s="40"/>
      <c r="F2" s="40"/>
      <c r="G2" s="40"/>
      <c r="H2" s="40"/>
      <c r="I2" s="40"/>
      <c r="J2" s="40"/>
    </row>
    <row r="3" spans="2:10" x14ac:dyDescent="0.3">
      <c r="B3" s="12" t="s">
        <v>1</v>
      </c>
      <c r="C3" s="11"/>
      <c r="D3" s="43" t="s">
        <v>2</v>
      </c>
      <c r="E3" s="44" t="s">
        <v>3</v>
      </c>
      <c r="F3" s="11"/>
      <c r="G3" s="11"/>
      <c r="H3" s="11"/>
      <c r="I3" s="41" t="s">
        <v>4</v>
      </c>
      <c r="J3" s="42"/>
    </row>
    <row r="4" spans="2:10" x14ac:dyDescent="0.3">
      <c r="B4" s="13"/>
      <c r="C4" s="14"/>
      <c r="D4" s="14"/>
      <c r="E4" s="14"/>
      <c r="F4" s="1"/>
      <c r="G4" s="1"/>
      <c r="H4" s="14"/>
      <c r="I4" s="14"/>
      <c r="J4" s="14"/>
    </row>
    <row r="5" spans="2:10" x14ac:dyDescent="0.3">
      <c r="B5" s="45" t="s">
        <v>5</v>
      </c>
      <c r="C5" s="46" t="s">
        <v>6</v>
      </c>
      <c r="D5" s="47" t="s">
        <v>7</v>
      </c>
      <c r="E5" s="47" t="s">
        <v>8</v>
      </c>
      <c r="F5" s="2" t="s">
        <v>9</v>
      </c>
      <c r="G5" s="51" t="s">
        <v>10</v>
      </c>
      <c r="H5" s="51"/>
      <c r="I5" s="51"/>
      <c r="J5" s="51"/>
    </row>
    <row r="6" spans="2:10" x14ac:dyDescent="0.3">
      <c r="B6" s="15" t="s">
        <v>11</v>
      </c>
      <c r="C6" s="27">
        <v>5000</v>
      </c>
      <c r="D6" s="27">
        <v>4500</v>
      </c>
      <c r="E6" s="48">
        <f>C6-D6</f>
        <v>500</v>
      </c>
      <c r="F6" s="3"/>
      <c r="G6" s="15"/>
      <c r="H6" s="16" t="s">
        <v>6</v>
      </c>
      <c r="I6" s="16" t="s">
        <v>7</v>
      </c>
      <c r="J6" s="16" t="s">
        <v>8</v>
      </c>
    </row>
    <row r="7" spans="2:10" x14ac:dyDescent="0.3">
      <c r="B7" s="15" t="s">
        <v>12</v>
      </c>
      <c r="C7" s="27">
        <v>4000</v>
      </c>
      <c r="D7" s="27">
        <v>2500</v>
      </c>
      <c r="E7" s="48">
        <f t="shared" ref="E7:E9" si="0">C7-D7</f>
        <v>1500</v>
      </c>
      <c r="F7" s="3"/>
      <c r="G7" s="17" t="s">
        <v>13</v>
      </c>
      <c r="H7" s="33">
        <f t="shared" ref="H7:I7" si="1">C10</f>
        <v>12000</v>
      </c>
      <c r="I7" s="33">
        <f t="shared" si="1"/>
        <v>9300</v>
      </c>
      <c r="J7" s="33">
        <f>H7-I7</f>
        <v>2700</v>
      </c>
    </row>
    <row r="8" spans="2:10" x14ac:dyDescent="0.3">
      <c r="B8" s="15" t="s">
        <v>14</v>
      </c>
      <c r="C8" s="27">
        <v>2000</v>
      </c>
      <c r="D8" s="27">
        <v>1500</v>
      </c>
      <c r="E8" s="48">
        <f t="shared" si="0"/>
        <v>500</v>
      </c>
      <c r="F8" s="3"/>
      <c r="G8" s="17" t="s">
        <v>15</v>
      </c>
      <c r="H8" s="33">
        <f>C10+C17+C22+C29+C34+C40+H18+H26+H40</f>
        <v>53750</v>
      </c>
      <c r="I8" s="33">
        <f>D10+D17+D22+D29+D34+I26+I18+I40+D40</f>
        <v>41270</v>
      </c>
      <c r="J8" s="33">
        <f t="shared" ref="J8:J9" si="2">H8-I8</f>
        <v>12480</v>
      </c>
    </row>
    <row r="9" spans="2:10" x14ac:dyDescent="0.3">
      <c r="B9" s="15" t="s">
        <v>16</v>
      </c>
      <c r="C9" s="27">
        <v>1000</v>
      </c>
      <c r="D9" s="27">
        <v>800</v>
      </c>
      <c r="E9" s="48">
        <f t="shared" si="0"/>
        <v>200</v>
      </c>
      <c r="F9" s="4"/>
      <c r="G9" s="17" t="s">
        <v>17</v>
      </c>
      <c r="H9" s="33">
        <f t="shared" ref="H9:I9" si="3">H7-H8</f>
        <v>-41750</v>
      </c>
      <c r="I9" s="33">
        <f t="shared" si="3"/>
        <v>-31970</v>
      </c>
      <c r="J9" s="33">
        <f t="shared" si="2"/>
        <v>-9780</v>
      </c>
    </row>
    <row r="10" spans="2:10" x14ac:dyDescent="0.3">
      <c r="B10" s="50" t="s">
        <v>13</v>
      </c>
      <c r="C10" s="49">
        <f>C6+C7+C8+C9</f>
        <v>12000</v>
      </c>
      <c r="D10" s="49">
        <f t="shared" ref="D10:E10" si="4">D6+D7+D8+D9</f>
        <v>9300</v>
      </c>
      <c r="E10" s="49">
        <f t="shared" si="4"/>
        <v>2700</v>
      </c>
      <c r="F10" s="3"/>
      <c r="G10" s="17" t="s">
        <v>18</v>
      </c>
      <c r="H10" s="18">
        <f>H9-C17</f>
        <v>-44650</v>
      </c>
      <c r="I10" s="19"/>
      <c r="J10" s="19"/>
    </row>
    <row r="11" spans="2:10" x14ac:dyDescent="0.3">
      <c r="B11" s="34"/>
      <c r="C11" s="35"/>
      <c r="D11" s="35"/>
      <c r="E11" s="35"/>
      <c r="F11" s="3"/>
      <c r="G11" s="36"/>
      <c r="H11" s="37"/>
      <c r="I11" s="38"/>
      <c r="J11" s="38"/>
    </row>
    <row r="12" spans="2:10" ht="229.5" customHeight="1" x14ac:dyDescent="0.3">
      <c r="B12" s="34"/>
      <c r="C12" s="35"/>
      <c r="D12" s="35"/>
      <c r="E12" s="35"/>
      <c r="F12" s="3"/>
      <c r="G12" s="36"/>
      <c r="H12" s="37"/>
      <c r="I12" s="38"/>
      <c r="J12" s="38"/>
    </row>
    <row r="13" spans="2:10" x14ac:dyDescent="0.3">
      <c r="B13" s="20"/>
      <c r="C13" s="20"/>
      <c r="D13" s="20"/>
      <c r="E13" s="20"/>
      <c r="F13" s="3"/>
      <c r="G13" s="20"/>
      <c r="H13" s="20"/>
      <c r="I13" s="20"/>
      <c r="J13" s="20"/>
    </row>
    <row r="14" spans="2:10" x14ac:dyDescent="0.3">
      <c r="B14" s="52" t="s">
        <v>19</v>
      </c>
      <c r="C14" s="53" t="s">
        <v>6</v>
      </c>
      <c r="D14" s="54" t="s">
        <v>7</v>
      </c>
      <c r="E14" s="55" t="s">
        <v>8</v>
      </c>
      <c r="F14" s="3"/>
      <c r="G14" s="52" t="s">
        <v>20</v>
      </c>
      <c r="H14" s="53" t="s">
        <v>6</v>
      </c>
      <c r="I14" s="54" t="s">
        <v>7</v>
      </c>
      <c r="J14" s="55" t="s">
        <v>8</v>
      </c>
    </row>
    <row r="15" spans="2:10" x14ac:dyDescent="0.3">
      <c r="B15" s="21" t="s">
        <v>21</v>
      </c>
      <c r="C15" s="24">
        <v>1500</v>
      </c>
      <c r="D15" s="24">
        <v>1250</v>
      </c>
      <c r="E15" s="58">
        <f>C15-D15</f>
        <v>250</v>
      </c>
      <c r="F15" s="3"/>
      <c r="G15" s="22" t="s">
        <v>22</v>
      </c>
      <c r="H15" s="25">
        <v>1450</v>
      </c>
      <c r="I15" s="25">
        <v>1140</v>
      </c>
      <c r="J15" s="58">
        <f>H15-I15</f>
        <v>310</v>
      </c>
    </row>
    <row r="16" spans="2:10" x14ac:dyDescent="0.3">
      <c r="B16" s="22"/>
      <c r="C16" s="23">
        <v>1400</v>
      </c>
      <c r="D16" s="23">
        <v>1350</v>
      </c>
      <c r="E16" s="58">
        <f t="shared" ref="E16:E17" si="5">C16-D16</f>
        <v>50</v>
      </c>
      <c r="F16" s="3"/>
      <c r="G16" s="22" t="s">
        <v>23</v>
      </c>
      <c r="H16" s="26">
        <v>1550</v>
      </c>
      <c r="I16" s="26">
        <v>1350</v>
      </c>
      <c r="J16" s="58">
        <f t="shared" ref="J16:J17" si="6">H16-I16</f>
        <v>200</v>
      </c>
    </row>
    <row r="17" spans="2:10" x14ac:dyDescent="0.3">
      <c r="B17" s="56" t="s">
        <v>52</v>
      </c>
      <c r="C17" s="57">
        <f>C15+C16</f>
        <v>2900</v>
      </c>
      <c r="D17" s="57">
        <f>D15+D16</f>
        <v>2600</v>
      </c>
      <c r="E17" s="58">
        <f t="shared" si="5"/>
        <v>300</v>
      </c>
      <c r="F17" s="3"/>
      <c r="G17" s="22" t="s">
        <v>24</v>
      </c>
      <c r="H17" s="25">
        <v>1650</v>
      </c>
      <c r="I17" s="25">
        <v>1600</v>
      </c>
      <c r="J17" s="58">
        <f t="shared" si="6"/>
        <v>50</v>
      </c>
    </row>
    <row r="18" spans="2:10" x14ac:dyDescent="0.3">
      <c r="B18" s="20"/>
      <c r="C18" s="20"/>
      <c r="D18" s="20"/>
      <c r="E18" s="20"/>
      <c r="F18" s="3"/>
      <c r="G18" s="56" t="s">
        <v>52</v>
      </c>
      <c r="H18" s="57">
        <f>H15+H16+H17</f>
        <v>4650</v>
      </c>
      <c r="I18" s="57">
        <f>I15+I16+I17</f>
        <v>4090</v>
      </c>
      <c r="J18" s="57">
        <f>J15+J16+J17</f>
        <v>560</v>
      </c>
    </row>
    <row r="19" spans="2:10" x14ac:dyDescent="0.3">
      <c r="B19" s="52" t="s">
        <v>25</v>
      </c>
      <c r="C19" s="53" t="s">
        <v>6</v>
      </c>
      <c r="D19" s="54" t="s">
        <v>7</v>
      </c>
      <c r="E19" s="55" t="s">
        <v>8</v>
      </c>
      <c r="F19" s="3"/>
      <c r="G19" s="20"/>
      <c r="H19" s="20"/>
      <c r="I19" s="20"/>
      <c r="J19" s="20"/>
    </row>
    <row r="20" spans="2:10" x14ac:dyDescent="0.3">
      <c r="B20" s="22" t="s">
        <v>26</v>
      </c>
      <c r="C20" s="31">
        <v>1550</v>
      </c>
      <c r="D20" s="31">
        <v>1350</v>
      </c>
      <c r="E20" s="64">
        <f>C20-D20</f>
        <v>200</v>
      </c>
      <c r="F20" s="3"/>
      <c r="G20" s="52" t="s">
        <v>27</v>
      </c>
      <c r="H20" s="53" t="s">
        <v>6</v>
      </c>
      <c r="I20" s="54" t="s">
        <v>7</v>
      </c>
      <c r="J20" s="55" t="s">
        <v>8</v>
      </c>
    </row>
    <row r="21" spans="2:10" x14ac:dyDescent="0.3">
      <c r="B21" s="22" t="s">
        <v>28</v>
      </c>
      <c r="C21" s="30">
        <v>1650</v>
      </c>
      <c r="D21" s="30">
        <v>1600</v>
      </c>
      <c r="E21" s="64">
        <f>C21-D21</f>
        <v>50</v>
      </c>
      <c r="F21" s="3"/>
      <c r="G21" s="22" t="s">
        <v>29</v>
      </c>
      <c r="H21" s="24">
        <v>1500</v>
      </c>
      <c r="I21" s="24">
        <v>1250</v>
      </c>
      <c r="J21" s="58">
        <f>H21-I21</f>
        <v>250</v>
      </c>
    </row>
    <row r="22" spans="2:10" x14ac:dyDescent="0.3">
      <c r="B22" s="56" t="s">
        <v>52</v>
      </c>
      <c r="C22" s="61">
        <f>C20+C21</f>
        <v>3200</v>
      </c>
      <c r="D22" s="61">
        <f>D20+D21</f>
        <v>2950</v>
      </c>
      <c r="E22" s="61">
        <f>E20+E21</f>
        <v>250</v>
      </c>
      <c r="F22" s="3"/>
      <c r="G22" s="22" t="s">
        <v>30</v>
      </c>
      <c r="H22" s="23">
        <v>1400</v>
      </c>
      <c r="I22" s="23">
        <v>1350</v>
      </c>
      <c r="J22" s="58">
        <f t="shared" ref="J22:J26" si="7">H22-I22</f>
        <v>50</v>
      </c>
    </row>
    <row r="23" spans="2:10" x14ac:dyDescent="0.3">
      <c r="B23" s="20"/>
      <c r="C23" s="20"/>
      <c r="D23" s="20"/>
      <c r="E23" s="20"/>
      <c r="F23" s="3"/>
      <c r="G23" s="22" t="s">
        <v>31</v>
      </c>
      <c r="H23" s="24">
        <v>1300</v>
      </c>
      <c r="I23" s="24">
        <v>1150</v>
      </c>
      <c r="J23" s="58">
        <f t="shared" si="7"/>
        <v>150</v>
      </c>
    </row>
    <row r="24" spans="2:10" x14ac:dyDescent="0.3">
      <c r="B24" s="52" t="s">
        <v>32</v>
      </c>
      <c r="C24" s="53" t="s">
        <v>6</v>
      </c>
      <c r="D24" s="54" t="s">
        <v>7</v>
      </c>
      <c r="E24" s="55" t="s">
        <v>8</v>
      </c>
      <c r="F24" s="3"/>
      <c r="G24" s="22" t="s">
        <v>33</v>
      </c>
      <c r="H24" s="23">
        <v>1200</v>
      </c>
      <c r="I24" s="23">
        <v>1100</v>
      </c>
      <c r="J24" s="58">
        <f t="shared" si="7"/>
        <v>100</v>
      </c>
    </row>
    <row r="25" spans="2:10" x14ac:dyDescent="0.3">
      <c r="B25" s="21" t="s">
        <v>34</v>
      </c>
      <c r="C25" s="23">
        <v>1200</v>
      </c>
      <c r="D25" s="23">
        <v>1100</v>
      </c>
      <c r="E25" s="58">
        <f>C25-D25</f>
        <v>100</v>
      </c>
      <c r="F25" s="3"/>
      <c r="G25" s="21" t="s">
        <v>24</v>
      </c>
      <c r="H25" s="24">
        <v>1100</v>
      </c>
      <c r="I25" s="24">
        <v>170</v>
      </c>
      <c r="J25" s="58">
        <f t="shared" si="7"/>
        <v>930</v>
      </c>
    </row>
    <row r="26" spans="2:10" x14ac:dyDescent="0.3">
      <c r="B26" s="22" t="s">
        <v>35</v>
      </c>
      <c r="C26" s="24">
        <v>1100</v>
      </c>
      <c r="D26" s="24">
        <v>170</v>
      </c>
      <c r="E26" s="58">
        <f t="shared" ref="E26:E28" si="8">C26-D26</f>
        <v>930</v>
      </c>
      <c r="F26" s="3"/>
      <c r="G26" s="59" t="s">
        <v>52</v>
      </c>
      <c r="H26" s="60">
        <f>H21+H22+H23+H24+H25</f>
        <v>6500</v>
      </c>
      <c r="I26" s="60">
        <f t="shared" ref="I26" si="9">I21+I22+I23+I24+I25</f>
        <v>5020</v>
      </c>
      <c r="J26" s="58">
        <f t="shared" si="7"/>
        <v>1480</v>
      </c>
    </row>
    <row r="27" spans="2:10" x14ac:dyDescent="0.3">
      <c r="B27" s="22" t="s">
        <v>36</v>
      </c>
      <c r="C27" s="25">
        <v>1450</v>
      </c>
      <c r="D27" s="25">
        <v>1140</v>
      </c>
      <c r="E27" s="58">
        <f t="shared" si="8"/>
        <v>310</v>
      </c>
      <c r="F27" s="3"/>
      <c r="G27" s="5"/>
      <c r="H27" s="5"/>
      <c r="I27" s="5"/>
      <c r="J27" s="5"/>
    </row>
    <row r="28" spans="2:10" x14ac:dyDescent="0.3">
      <c r="B28" s="22" t="s">
        <v>37</v>
      </c>
      <c r="C28" s="26">
        <v>1550</v>
      </c>
      <c r="D28" s="26">
        <v>1350</v>
      </c>
      <c r="E28" s="58">
        <f t="shared" si="8"/>
        <v>200</v>
      </c>
      <c r="F28" s="3"/>
      <c r="G28" s="52" t="s">
        <v>38</v>
      </c>
      <c r="H28" s="53" t="s">
        <v>6</v>
      </c>
      <c r="I28" s="54" t="s">
        <v>7</v>
      </c>
      <c r="J28" s="55" t="s">
        <v>8</v>
      </c>
    </row>
    <row r="29" spans="2:10" x14ac:dyDescent="0.3">
      <c r="B29" s="56" t="s">
        <v>52</v>
      </c>
      <c r="C29" s="57">
        <f>C25+C26+C27+C28</f>
        <v>5300</v>
      </c>
      <c r="D29" s="57">
        <f t="shared" ref="D29:E29" si="10">D25+D26+D27+D28</f>
        <v>3760</v>
      </c>
      <c r="E29" s="57">
        <f t="shared" si="10"/>
        <v>1540</v>
      </c>
      <c r="F29" s="3"/>
      <c r="G29" s="22" t="s">
        <v>39</v>
      </c>
      <c r="H29" s="29">
        <v>1400</v>
      </c>
      <c r="I29" s="29">
        <v>1350</v>
      </c>
      <c r="J29" s="65">
        <f>H29-I29</f>
        <v>50</v>
      </c>
    </row>
    <row r="30" spans="2:10" x14ac:dyDescent="0.3">
      <c r="B30" s="8"/>
      <c r="C30" s="9"/>
      <c r="D30" s="9"/>
      <c r="E30" s="10"/>
      <c r="F30" s="3"/>
      <c r="G30" s="22" t="s">
        <v>40</v>
      </c>
      <c r="H30" s="28">
        <v>1300</v>
      </c>
      <c r="I30" s="28">
        <v>1150</v>
      </c>
      <c r="J30" s="65">
        <f t="shared" ref="J30:J34" si="11">H30-I30</f>
        <v>150</v>
      </c>
    </row>
    <row r="31" spans="2:10" x14ac:dyDescent="0.3">
      <c r="B31" s="52" t="s">
        <v>41</v>
      </c>
      <c r="C31" s="53" t="s">
        <v>6</v>
      </c>
      <c r="D31" s="54" t="s">
        <v>7</v>
      </c>
      <c r="E31" s="55" t="s">
        <v>8</v>
      </c>
      <c r="F31" s="3"/>
      <c r="G31" s="22" t="s">
        <v>51</v>
      </c>
      <c r="H31" s="29">
        <v>1200</v>
      </c>
      <c r="I31" s="29">
        <v>1100</v>
      </c>
      <c r="J31" s="65">
        <f t="shared" si="11"/>
        <v>100</v>
      </c>
    </row>
    <row r="32" spans="2:10" x14ac:dyDescent="0.3">
      <c r="B32" s="21" t="s">
        <v>42</v>
      </c>
      <c r="C32" s="24">
        <v>1100</v>
      </c>
      <c r="D32" s="24">
        <v>170</v>
      </c>
      <c r="E32" s="58">
        <f>C32-D32</f>
        <v>930</v>
      </c>
      <c r="F32" s="3"/>
      <c r="G32" s="22" t="s">
        <v>48</v>
      </c>
      <c r="H32" s="28">
        <v>1100</v>
      </c>
      <c r="I32" s="28">
        <v>170</v>
      </c>
      <c r="J32" s="65">
        <f t="shared" si="11"/>
        <v>930</v>
      </c>
    </row>
    <row r="33" spans="2:10" x14ac:dyDescent="0.3">
      <c r="B33" s="21" t="s">
        <v>24</v>
      </c>
      <c r="C33" s="25">
        <v>1450</v>
      </c>
      <c r="D33" s="25">
        <v>1140</v>
      </c>
      <c r="E33" s="58">
        <f>C33-D33</f>
        <v>310</v>
      </c>
      <c r="F33" s="3"/>
      <c r="G33" s="21" t="s">
        <v>49</v>
      </c>
      <c r="H33" s="30">
        <v>1450</v>
      </c>
      <c r="I33" s="30">
        <v>1140</v>
      </c>
      <c r="J33" s="65">
        <f t="shared" si="11"/>
        <v>310</v>
      </c>
    </row>
    <row r="34" spans="2:10" x14ac:dyDescent="0.3">
      <c r="B34" s="59" t="s">
        <v>52</v>
      </c>
      <c r="C34" s="60">
        <f>C32+C33</f>
        <v>2550</v>
      </c>
      <c r="D34" s="60">
        <f t="shared" ref="D34:E34" si="12">D32+D33</f>
        <v>1310</v>
      </c>
      <c r="E34" s="60">
        <f t="shared" si="12"/>
        <v>1240</v>
      </c>
      <c r="F34" s="3"/>
      <c r="G34" s="22" t="s">
        <v>50</v>
      </c>
      <c r="H34" s="31">
        <v>1550</v>
      </c>
      <c r="I34" s="31">
        <v>1350</v>
      </c>
      <c r="J34" s="65">
        <f t="shared" si="11"/>
        <v>200</v>
      </c>
    </row>
    <row r="35" spans="2:10" x14ac:dyDescent="0.3">
      <c r="B35" s="6"/>
      <c r="C35" s="6"/>
      <c r="D35" s="6"/>
      <c r="E35" s="6"/>
      <c r="F35" s="3"/>
      <c r="G35" s="7"/>
      <c r="H35" s="32"/>
      <c r="I35" s="32"/>
      <c r="J35" s="32"/>
    </row>
    <row r="36" spans="2:10" x14ac:dyDescent="0.3">
      <c r="B36" s="52" t="s">
        <v>45</v>
      </c>
      <c r="C36" s="53" t="s">
        <v>6</v>
      </c>
      <c r="D36" s="54" t="s">
        <v>7</v>
      </c>
      <c r="E36" s="55" t="s">
        <v>8</v>
      </c>
      <c r="F36" s="3"/>
      <c r="G36" s="22" t="s">
        <v>43</v>
      </c>
      <c r="H36" s="28">
        <v>1300</v>
      </c>
      <c r="I36" s="28">
        <v>1150</v>
      </c>
      <c r="J36" s="64">
        <f>H36-I36</f>
        <v>150</v>
      </c>
    </row>
    <row r="37" spans="2:10" x14ac:dyDescent="0.3">
      <c r="B37" s="22" t="s">
        <v>46</v>
      </c>
      <c r="C37" s="28">
        <v>1300</v>
      </c>
      <c r="D37" s="28">
        <v>1150</v>
      </c>
      <c r="E37" s="65">
        <f>C37-D37</f>
        <v>150</v>
      </c>
      <c r="F37" s="3"/>
      <c r="G37" s="22" t="s">
        <v>44</v>
      </c>
      <c r="H37" s="29">
        <v>1200</v>
      </c>
      <c r="I37" s="29">
        <v>1100</v>
      </c>
      <c r="J37" s="64">
        <f t="shared" ref="J37:J39" si="13">H37-I37</f>
        <v>100</v>
      </c>
    </row>
    <row r="38" spans="2:10" x14ac:dyDescent="0.3">
      <c r="B38" s="22" t="s">
        <v>47</v>
      </c>
      <c r="C38" s="29">
        <v>1200</v>
      </c>
      <c r="D38" s="29">
        <v>1100</v>
      </c>
      <c r="E38" s="65">
        <f t="shared" ref="E38:E39" si="14">C38-D38</f>
        <v>100</v>
      </c>
      <c r="F38" s="3"/>
      <c r="G38" s="22" t="s">
        <v>24</v>
      </c>
      <c r="H38" s="28">
        <v>1100</v>
      </c>
      <c r="I38" s="28">
        <v>170</v>
      </c>
      <c r="J38" s="64">
        <f t="shared" si="13"/>
        <v>930</v>
      </c>
    </row>
    <row r="39" spans="2:10" x14ac:dyDescent="0.3">
      <c r="B39" s="22" t="s">
        <v>24</v>
      </c>
      <c r="C39" s="28">
        <v>1100</v>
      </c>
      <c r="D39" s="28">
        <v>170</v>
      </c>
      <c r="E39" s="65">
        <f t="shared" si="14"/>
        <v>930</v>
      </c>
      <c r="F39" s="3"/>
      <c r="G39" s="22" t="s">
        <v>24</v>
      </c>
      <c r="H39" s="30">
        <v>1450</v>
      </c>
      <c r="I39" s="30">
        <v>1140</v>
      </c>
      <c r="J39" s="64">
        <f t="shared" si="13"/>
        <v>310</v>
      </c>
    </row>
    <row r="40" spans="2:10" x14ac:dyDescent="0.3">
      <c r="B40" s="56" t="s">
        <v>52</v>
      </c>
      <c r="C40" s="61">
        <f>C37+C38+C39</f>
        <v>3600</v>
      </c>
      <c r="D40" s="61">
        <f>D37+D38+D39</f>
        <v>2420</v>
      </c>
      <c r="E40" s="61">
        <f>E37+E38+E39</f>
        <v>1180</v>
      </c>
      <c r="F40" s="3"/>
      <c r="G40" s="62" t="s">
        <v>52</v>
      </c>
      <c r="H40" s="63">
        <f>H29+H30+H31+H32+H33+H34+H36+H37+H38+H39</f>
        <v>13050</v>
      </c>
      <c r="I40" s="63">
        <f t="shared" ref="I40:J40" si="15">I29+I30+I31+I32+I33+I34+I36+I37+I38+I39</f>
        <v>9820</v>
      </c>
      <c r="J40" s="63">
        <f t="shared" si="15"/>
        <v>3230</v>
      </c>
    </row>
    <row r="41" spans="2:10" ht="12.75" customHeight="1" x14ac:dyDescent="0.3">
      <c r="B41" s="6"/>
      <c r="C41" s="6"/>
      <c r="D41" s="6"/>
      <c r="E41" s="6"/>
      <c r="F41" s="3"/>
      <c r="G41" s="6"/>
      <c r="H41" s="6"/>
      <c r="I41" s="6"/>
      <c r="J41" s="6"/>
    </row>
    <row r="42" spans="2:10" x14ac:dyDescent="0.3">
      <c r="B42" s="6"/>
      <c r="C42" s="6"/>
      <c r="D42" s="6"/>
      <c r="E42" s="6"/>
      <c r="F42" s="3"/>
      <c r="G42" s="6"/>
      <c r="H42" s="6"/>
      <c r="I42" s="6"/>
      <c r="J42" s="6"/>
    </row>
    <row r="43" spans="2:10" ht="38.25" customHeight="1" x14ac:dyDescent="0.3"/>
    <row r="53" ht="228.75" customHeight="1" x14ac:dyDescent="0.3"/>
  </sheetData>
  <mergeCells count="1">
    <mergeCell ref="B2:J2"/>
  </mergeCells>
  <conditionalFormatting sqref="E6:E9">
    <cfRule type="cellIs" dxfId="10" priority="12" operator="lessThan">
      <formula>0</formula>
    </cfRule>
  </conditionalFormatting>
  <conditionalFormatting sqref="E15:E17">
    <cfRule type="cellIs" dxfId="9" priority="13" operator="lessThan">
      <formula>0</formula>
    </cfRule>
  </conditionalFormatting>
  <conditionalFormatting sqref="E20:E21">
    <cfRule type="cellIs" dxfId="8" priority="14" operator="lessThan">
      <formula>0</formula>
    </cfRule>
  </conditionalFormatting>
  <conditionalFormatting sqref="E25:E28 E30">
    <cfRule type="cellIs" dxfId="7" priority="15" operator="lessThan">
      <formula>0</formula>
    </cfRule>
  </conditionalFormatting>
  <conditionalFormatting sqref="E32:E33">
    <cfRule type="cellIs" dxfId="6" priority="16" operator="lessThan">
      <formula>0</formula>
    </cfRule>
  </conditionalFormatting>
  <conditionalFormatting sqref="E37:E39">
    <cfRule type="cellIs" dxfId="5" priority="17" operator="lessThan">
      <formula>0</formula>
    </cfRule>
  </conditionalFormatting>
  <conditionalFormatting sqref="H9:I9">
    <cfRule type="cellIs" dxfId="4" priority="24" operator="lessThan">
      <formula>0</formula>
    </cfRule>
  </conditionalFormatting>
  <conditionalFormatting sqref="J7:J9">
    <cfRule type="cellIs" dxfId="3" priority="26" operator="lessThan">
      <formula>0</formula>
    </cfRule>
  </conditionalFormatting>
  <conditionalFormatting sqref="J15:J17">
    <cfRule type="cellIs" dxfId="2" priority="27" operator="lessThan">
      <formula>0</formula>
    </cfRule>
  </conditionalFormatting>
  <conditionalFormatting sqref="J21:J26">
    <cfRule type="cellIs" dxfId="1" priority="28" operator="lessThan">
      <formula>0</formula>
    </cfRule>
  </conditionalFormatting>
  <conditionalFormatting sqref="J29:J39">
    <cfRule type="cellIs" dxfId="0" priority="29" operator="lessThan">
      <formula>0</formula>
    </cfRule>
  </conditionalFormatting>
  <pageMargins left="0.7" right="0.7" top="0.75" bottom="0.75" header="0.3" footer="0.3"/>
  <pageSetup orientation="landscape" r:id="rId1"/>
  <ignoredErrors>
    <ignoredError sqref="H9:H10 I9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hafsah waheed</dc:creator>
  <cp:lastModifiedBy>Muhammad Khalid Farooq</cp:lastModifiedBy>
  <cp:lastPrinted>2024-05-01T15:12:35Z</cp:lastPrinted>
  <dcterms:created xsi:type="dcterms:W3CDTF">2024-02-23T12:46:10Z</dcterms:created>
  <dcterms:modified xsi:type="dcterms:W3CDTF">2024-05-01T15:13:03Z</dcterms:modified>
</cp:coreProperties>
</file>